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37" i="9"/>
  <c r="BK39" i="8"/>
  <c r="BK36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C51"/>
  <c r="BK50"/>
  <c r="BK38"/>
  <c r="BK40"/>
  <c r="BK8" l="1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32"/>
  <c r="BK33" s="1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5"/>
  <c r="BK37"/>
  <c r="BK41"/>
  <c r="BK42"/>
  <c r="BK43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G45"/>
  <c r="N45"/>
  <c r="BK49"/>
  <c r="BK51" s="1"/>
  <c r="BK55"/>
  <c r="C56"/>
  <c r="D56"/>
  <c r="E56"/>
  <c r="F56"/>
  <c r="G56"/>
  <c r="H56"/>
  <c r="I56"/>
  <c r="J56"/>
  <c r="K56"/>
  <c r="L56"/>
  <c r="M56"/>
  <c r="N56"/>
  <c r="O56"/>
  <c r="P56"/>
  <c r="P60" s="1"/>
  <c r="Q56"/>
  <c r="R56"/>
  <c r="S56"/>
  <c r="T56"/>
  <c r="U56"/>
  <c r="V56"/>
  <c r="W56"/>
  <c r="X56"/>
  <c r="X60" s="1"/>
  <c r="Y56"/>
  <c r="Z56"/>
  <c r="AA56"/>
  <c r="AB56"/>
  <c r="AC56"/>
  <c r="AD56"/>
  <c r="AE56"/>
  <c r="AF56"/>
  <c r="AF60" s="1"/>
  <c r="AG56"/>
  <c r="AH56"/>
  <c r="AH60" s="1"/>
  <c r="AI56"/>
  <c r="AJ56"/>
  <c r="AK56"/>
  <c r="AL56"/>
  <c r="AL60" s="1"/>
  <c r="AM56"/>
  <c r="AN56"/>
  <c r="AN60" s="1"/>
  <c r="AO56"/>
  <c r="AP56"/>
  <c r="AP60" s="1"/>
  <c r="AQ56"/>
  <c r="AR56"/>
  <c r="AS56"/>
  <c r="AT56"/>
  <c r="AT60" s="1"/>
  <c r="AU56"/>
  <c r="AV56"/>
  <c r="AV60" s="1"/>
  <c r="AW56"/>
  <c r="AX56"/>
  <c r="AX60" s="1"/>
  <c r="AY56"/>
  <c r="AZ56"/>
  <c r="BA56"/>
  <c r="BB56"/>
  <c r="BB60" s="1"/>
  <c r="BC56"/>
  <c r="BD56"/>
  <c r="BD60" s="1"/>
  <c r="BE56"/>
  <c r="BF56"/>
  <c r="BF60" s="1"/>
  <c r="BG56"/>
  <c r="BH56"/>
  <c r="BI56"/>
  <c r="BJ56"/>
  <c r="BJ60" s="1"/>
  <c r="BK58"/>
  <c r="BK59" s="1"/>
  <c r="C59"/>
  <c r="D59"/>
  <c r="E59"/>
  <c r="E60" s="1"/>
  <c r="F59"/>
  <c r="G59"/>
  <c r="G60" s="1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C60"/>
  <c r="K60"/>
  <c r="T60"/>
  <c r="AB60"/>
  <c r="AJ60"/>
  <c r="AR60"/>
  <c r="AZ60"/>
  <c r="BH60"/>
  <c r="BK64"/>
  <c r="BK65" s="1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70"/>
  <c r="BK71" s="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G42" i="9"/>
  <c r="E42"/>
  <c r="K5"/>
  <c r="L42"/>
  <c r="F42"/>
  <c r="D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AD60" i="8" l="1"/>
  <c r="Z60"/>
  <c r="V60"/>
  <c r="R60"/>
  <c r="N60"/>
  <c r="BJ45"/>
  <c r="BH45"/>
  <c r="BF45"/>
  <c r="BD45"/>
  <c r="BB45"/>
  <c r="AZ45"/>
  <c r="AX45"/>
  <c r="AV45"/>
  <c r="AT45"/>
  <c r="AR45"/>
  <c r="AP45"/>
  <c r="AN45"/>
  <c r="AL45"/>
  <c r="AJ45"/>
  <c r="AH45"/>
  <c r="AF45"/>
  <c r="AD45"/>
  <c r="AB45"/>
  <c r="Z45"/>
  <c r="X45"/>
  <c r="V45"/>
  <c r="T45"/>
  <c r="R45"/>
  <c r="P45"/>
  <c r="L45"/>
  <c r="J45"/>
  <c r="H45"/>
  <c r="F45"/>
  <c r="R28"/>
  <c r="R67" s="1"/>
  <c r="I60"/>
  <c r="AE28"/>
  <c r="Y28"/>
  <c r="BK56"/>
  <c r="BK60" s="1"/>
  <c r="AL28"/>
  <c r="AL67" s="1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Q45"/>
  <c r="O45"/>
  <c r="M45"/>
  <c r="K45"/>
  <c r="I45"/>
  <c r="E45"/>
  <c r="C45"/>
  <c r="BB28"/>
  <c r="BB67" s="1"/>
  <c r="BJ28"/>
  <c r="BJ67" s="1"/>
  <c r="AT28"/>
  <c r="AT67" s="1"/>
  <c r="H28"/>
  <c r="BH28"/>
  <c r="BF28"/>
  <c r="BF67" s="1"/>
  <c r="BD28"/>
  <c r="AZ28"/>
  <c r="AZ67" s="1"/>
  <c r="AX28"/>
  <c r="AX67" s="1"/>
  <c r="AV28"/>
  <c r="AV67" s="1"/>
  <c r="AR28"/>
  <c r="AP28"/>
  <c r="AP67" s="1"/>
  <c r="AN28"/>
  <c r="AJ28"/>
  <c r="AJ67" s="1"/>
  <c r="AH28"/>
  <c r="AH67" s="1"/>
  <c r="Z28"/>
  <c r="Z67" s="1"/>
  <c r="X28"/>
  <c r="AA28"/>
  <c r="W28"/>
  <c r="T28"/>
  <c r="T67" s="1"/>
  <c r="P28"/>
  <c r="N28"/>
  <c r="N67" s="1"/>
  <c r="L28"/>
  <c r="F28"/>
  <c r="J60"/>
  <c r="H60"/>
  <c r="F60"/>
  <c r="D60"/>
  <c r="BI60"/>
  <c r="BG60"/>
  <c r="BE60"/>
  <c r="BC60"/>
  <c r="BA60"/>
  <c r="AY60"/>
  <c r="AW60"/>
  <c r="AU60"/>
  <c r="AS60"/>
  <c r="AQ60"/>
  <c r="AO60"/>
  <c r="AM60"/>
  <c r="AK60"/>
  <c r="AI60"/>
  <c r="AG60"/>
  <c r="AE60"/>
  <c r="AC60"/>
  <c r="AA60"/>
  <c r="Y60"/>
  <c r="W60"/>
  <c r="U60"/>
  <c r="S60"/>
  <c r="Q60"/>
  <c r="O60"/>
  <c r="M60"/>
  <c r="AF28"/>
  <c r="AF67" s="1"/>
  <c r="AD28"/>
  <c r="AB28"/>
  <c r="AB67" s="1"/>
  <c r="J28"/>
  <c r="D28"/>
  <c r="BI28"/>
  <c r="BI67" s="1"/>
  <c r="BG28"/>
  <c r="BE28"/>
  <c r="BC28"/>
  <c r="BC67" s="1"/>
  <c r="BA28"/>
  <c r="BA67" s="1"/>
  <c r="AY28"/>
  <c r="AW28"/>
  <c r="AU28"/>
  <c r="L60"/>
  <c r="AS28"/>
  <c r="AS67" s="1"/>
  <c r="AQ28"/>
  <c r="AO28"/>
  <c r="AO67" s="1"/>
  <c r="AM28"/>
  <c r="AK28"/>
  <c r="AK67" s="1"/>
  <c r="AI28"/>
  <c r="AG28"/>
  <c r="AG67" s="1"/>
  <c r="AC28"/>
  <c r="U28"/>
  <c r="U67" s="1"/>
  <c r="S28"/>
  <c r="Q28"/>
  <c r="O28"/>
  <c r="M28"/>
  <c r="K28"/>
  <c r="G28"/>
  <c r="G67" s="1"/>
  <c r="E28"/>
  <c r="C28"/>
  <c r="K42" i="9"/>
  <c r="S45" i="8"/>
  <c r="BK44"/>
  <c r="BK45" s="1"/>
  <c r="D45"/>
  <c r="V28"/>
  <c r="V67" s="1"/>
  <c r="BK27"/>
  <c r="BK15"/>
  <c r="I28"/>
  <c r="AD67" l="1"/>
  <c r="F67"/>
  <c r="AW67"/>
  <c r="BE67"/>
  <c r="I67"/>
  <c r="J67"/>
  <c r="P67"/>
  <c r="X67"/>
  <c r="AN67"/>
  <c r="AR67"/>
  <c r="BD67"/>
  <c r="BH67"/>
  <c r="E67"/>
  <c r="K67"/>
  <c r="AC67"/>
  <c r="H67"/>
  <c r="Y67"/>
  <c r="AA67"/>
  <c r="C67"/>
  <c r="M67"/>
  <c r="Q67"/>
  <c r="AY67"/>
  <c r="BG67"/>
  <c r="AE67"/>
  <c r="W67"/>
  <c r="L67"/>
  <c r="AM67"/>
  <c r="D67"/>
  <c r="S67"/>
  <c r="O67"/>
  <c r="AI67"/>
  <c r="AQ67"/>
  <c r="AU67"/>
  <c r="BK28"/>
  <c r="BK67" s="1"/>
</calcChain>
</file>

<file path=xl/sharedStrings.xml><?xml version="1.0" encoding="utf-8"?>
<sst xmlns="http://schemas.openxmlformats.org/spreadsheetml/2006/main" count="165" uniqueCount="129">
  <si>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</si>
  <si>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</si>
  <si>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</si>
  <si>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</si>
  <si>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</si>
  <si>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</si>
  <si>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</si>
  <si>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</si>
  <si>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</si>
  <si>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</si>
  <si>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</si>
  <si>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</si>
  <si>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</si>
  <si>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</si>
  <si>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</si>
  <si>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</si>
  <si>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</si>
  <si>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</si>
  <si>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</si>
  <si>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</si>
  <si>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</si>
  <si>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</si>
  <si>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</si>
  <si>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</si>
  <si>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</si>
  <si>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</si>
  <si>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</si>
  <si>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</si>
  <si>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</si>
  <si>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</si>
  <si>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</si>
  <si>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</si>
  <si>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</si>
  <si>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</si>
  <si>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</si>
  <si>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</si>
  <si>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</si>
  <si>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</si>
  <si>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</si>
  <si>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</si>
  <si>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</si>
  <si>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</si>
  <si>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</si>
  <si>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</si>
  <si>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</si>
  <si>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</si>
  <si>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</si>
  <si>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</si>
  <si>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</si>
  <si>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</si>
  <si>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</si>
  <si>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</si>
  <si>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</si>
  <si>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</si>
  <si>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</si>
  <si>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</si>
  <si>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</si>
  <si>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</si>
  <si>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</si>
  <si>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</si>
  <si>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</si>
  <si>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</si>
  <si>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</si>
  <si>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</si>
  <si>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</si>
  <si>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</si>
  <si>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</si>
  <si>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</si>
  <si>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</si>
  <si>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</si>
  <si>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</si>
  <si>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</si>
  <si>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</si>
  <si>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</si>
  <si>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</si>
  <si>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</si>
  <si>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</si>
  <si>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</si>
  <si>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</si>
  <si>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</si>
  <si>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</si>
  <si>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</si>
  <si>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</si>
  <si>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</si>
  <si>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</si>
  <si>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</si>
  <si>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</si>
  <si>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</si>
  <si>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</si>
  <si>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</si>
  <si>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</si>
  <si>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</si>
  <si>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</si>
  <si>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</si>
  <si>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</si>
  <si>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</si>
  <si>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</si>
  <si>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</si>
  <si>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</si>
  <si>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</si>
  <si>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</si>
  <si>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</si>
  <si>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</si>
  <si>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</si>
  <si>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</si>
  <si>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</si>
  <si>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</si>
  <si>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</si>
  <si>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</si>
  <si>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</si>
  <si>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</si>
  <si>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</si>
  <si>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</si>
  <si>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</si>
  <si>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</si>
  <si>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</si>
  <si>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</si>
  <si>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</si>
  <si>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MIDCAP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</si>
  <si>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</si>
  <si>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</si>
  <si>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</si>
  <si>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</si>
  <si>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</si>
  <si>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</si>
  <si>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</si>
  <si>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</si>
  <si>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Mutual Fund: Net Average Assets Under Management (AAUM) as on 30th NOV, 2018(All figures in Rs. Crore)</t>
  </si>
  <si>
    <t>Table showing State wise /Union Territory wise contribution to AAUM of category of schemes as on 30th Nov, 2018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</si>
</sst>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6"/>
  <sheetViews>
    <sheetView showGridLines="0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>
      <c r="A1" s="53" t="s">
        <v>75</v>
      </c>
      <c r="B1" s="75" t="s">
        <v>28</v>
      </c>
      <c r="C1" s="63" t="s">
        <v>127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5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54"/>
      <c r="B2" s="76"/>
      <c r="C2" s="77" t="s">
        <v>27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/>
      <c r="W2" s="77" t="s">
        <v>25</v>
      </c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9"/>
      <c r="AQ2" s="77" t="s">
        <v>26</v>
      </c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9"/>
      <c r="BK2" s="69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>
      <c r="A3" s="54"/>
      <c r="B3" s="76"/>
      <c r="C3" s="66" t="s">
        <v>121</v>
      </c>
      <c r="D3" s="67"/>
      <c r="E3" s="67"/>
      <c r="F3" s="67"/>
      <c r="G3" s="67"/>
      <c r="H3" s="67"/>
      <c r="I3" s="67"/>
      <c r="J3" s="67"/>
      <c r="K3" s="67"/>
      <c r="L3" s="68"/>
      <c r="M3" s="66" t="s">
        <v>122</v>
      </c>
      <c r="N3" s="67"/>
      <c r="O3" s="67"/>
      <c r="P3" s="67"/>
      <c r="Q3" s="67"/>
      <c r="R3" s="67"/>
      <c r="S3" s="67"/>
      <c r="T3" s="67"/>
      <c r="U3" s="67"/>
      <c r="V3" s="68"/>
      <c r="W3" s="66" t="s">
        <v>121</v>
      </c>
      <c r="X3" s="67"/>
      <c r="Y3" s="67"/>
      <c r="Z3" s="67"/>
      <c r="AA3" s="67"/>
      <c r="AB3" s="67"/>
      <c r="AC3" s="67"/>
      <c r="AD3" s="67"/>
      <c r="AE3" s="67"/>
      <c r="AF3" s="68"/>
      <c r="AG3" s="66" t="s">
        <v>122</v>
      </c>
      <c r="AH3" s="67"/>
      <c r="AI3" s="67"/>
      <c r="AJ3" s="67"/>
      <c r="AK3" s="67"/>
      <c r="AL3" s="67"/>
      <c r="AM3" s="67"/>
      <c r="AN3" s="67"/>
      <c r="AO3" s="67"/>
      <c r="AP3" s="68"/>
      <c r="AQ3" s="66" t="s">
        <v>121</v>
      </c>
      <c r="AR3" s="67"/>
      <c r="AS3" s="67"/>
      <c r="AT3" s="67"/>
      <c r="AU3" s="67"/>
      <c r="AV3" s="67"/>
      <c r="AW3" s="67"/>
      <c r="AX3" s="67"/>
      <c r="AY3" s="67"/>
      <c r="AZ3" s="68"/>
      <c r="BA3" s="66" t="s">
        <v>122</v>
      </c>
      <c r="BB3" s="67"/>
      <c r="BC3" s="67"/>
      <c r="BD3" s="67"/>
      <c r="BE3" s="67"/>
      <c r="BF3" s="67"/>
      <c r="BG3" s="67"/>
      <c r="BH3" s="67"/>
      <c r="BI3" s="67"/>
      <c r="BJ3" s="68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>
      <c r="A4" s="54"/>
      <c r="B4" s="76"/>
      <c r="C4" s="72" t="s">
        <v>34</v>
      </c>
      <c r="D4" s="73"/>
      <c r="E4" s="73"/>
      <c r="F4" s="73"/>
      <c r="G4" s="74"/>
      <c r="H4" s="72" t="s">
        <v>35</v>
      </c>
      <c r="I4" s="73"/>
      <c r="J4" s="73"/>
      <c r="K4" s="73"/>
      <c r="L4" s="74"/>
      <c r="M4" s="72" t="s">
        <v>34</v>
      </c>
      <c r="N4" s="73"/>
      <c r="O4" s="73"/>
      <c r="P4" s="73"/>
      <c r="Q4" s="74"/>
      <c r="R4" s="72" t="s">
        <v>35</v>
      </c>
      <c r="S4" s="73"/>
      <c r="T4" s="73"/>
      <c r="U4" s="73"/>
      <c r="V4" s="74"/>
      <c r="W4" s="72" t="s">
        <v>34</v>
      </c>
      <c r="X4" s="73"/>
      <c r="Y4" s="73"/>
      <c r="Z4" s="73"/>
      <c r="AA4" s="74"/>
      <c r="AB4" s="72" t="s">
        <v>35</v>
      </c>
      <c r="AC4" s="73"/>
      <c r="AD4" s="73"/>
      <c r="AE4" s="73"/>
      <c r="AF4" s="74"/>
      <c r="AG4" s="72" t="s">
        <v>34</v>
      </c>
      <c r="AH4" s="73"/>
      <c r="AI4" s="73"/>
      <c r="AJ4" s="73"/>
      <c r="AK4" s="74"/>
      <c r="AL4" s="72" t="s">
        <v>35</v>
      </c>
      <c r="AM4" s="73"/>
      <c r="AN4" s="73"/>
      <c r="AO4" s="73"/>
      <c r="AP4" s="74"/>
      <c r="AQ4" s="72" t="s">
        <v>34</v>
      </c>
      <c r="AR4" s="73"/>
      <c r="AS4" s="73"/>
      <c r="AT4" s="73"/>
      <c r="AU4" s="74"/>
      <c r="AV4" s="72" t="s">
        <v>35</v>
      </c>
      <c r="AW4" s="73"/>
      <c r="AX4" s="73"/>
      <c r="AY4" s="73"/>
      <c r="AZ4" s="74"/>
      <c r="BA4" s="72" t="s">
        <v>34</v>
      </c>
      <c r="BB4" s="73"/>
      <c r="BC4" s="73"/>
      <c r="BD4" s="73"/>
      <c r="BE4" s="74"/>
      <c r="BF4" s="72" t="s">
        <v>35</v>
      </c>
      <c r="BG4" s="73"/>
      <c r="BH4" s="73"/>
      <c r="BI4" s="73"/>
      <c r="BJ4" s="74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54"/>
      <c r="B5" s="76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58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9"/>
    </row>
    <row r="7" spans="1:107">
      <c r="A7" s="17" t="s">
        <v>76</v>
      </c>
      <c r="B7" s="24" t="s">
        <v>12</v>
      </c>
      <c r="C7" s="58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9"/>
    </row>
    <row r="8" spans="1:107">
      <c r="A8" s="17"/>
      <c r="B8" s="34" t="s">
        <v>101</v>
      </c>
      <c r="C8" s="40">
        <v>0</v>
      </c>
      <c r="D8" s="40">
        <v>88.979176890932905</v>
      </c>
      <c r="E8" s="40">
        <v>23.365118778299998</v>
      </c>
      <c r="F8" s="40">
        <v>0</v>
      </c>
      <c r="G8" s="40">
        <v>0</v>
      </c>
      <c r="H8" s="40">
        <v>4.6573772328227028</v>
      </c>
      <c r="I8" s="40">
        <v>1854.6997205839627</v>
      </c>
      <c r="J8" s="40">
        <v>1310.0767245347577</v>
      </c>
      <c r="K8" s="40">
        <v>0</v>
      </c>
      <c r="L8" s="40">
        <v>44.402315825829092</v>
      </c>
      <c r="M8" s="40">
        <v>0</v>
      </c>
      <c r="N8" s="40">
        <v>4.1754236819333004</v>
      </c>
      <c r="O8" s="40">
        <v>0</v>
      </c>
      <c r="P8" s="40">
        <v>0</v>
      </c>
      <c r="Q8" s="40">
        <v>0</v>
      </c>
      <c r="R8" s="40">
        <v>1.7009241129917008</v>
      </c>
      <c r="S8" s="40">
        <v>63.105072621699705</v>
      </c>
      <c r="T8" s="40">
        <v>300.61274600009892</v>
      </c>
      <c r="U8" s="40">
        <v>0</v>
      </c>
      <c r="V8" s="40">
        <v>3.7765842518987998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5.3827756921516983</v>
      </c>
      <c r="AC8" s="40">
        <v>130.6924691997632</v>
      </c>
      <c r="AD8" s="40">
        <v>58.966954753666094</v>
      </c>
      <c r="AE8" s="40">
        <v>0</v>
      </c>
      <c r="AF8" s="40">
        <v>120.90361874795279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4.2185542282549999</v>
      </c>
      <c r="AM8" s="40">
        <v>19.451034301464993</v>
      </c>
      <c r="AN8" s="40">
        <v>492.49348015583047</v>
      </c>
      <c r="AO8" s="40">
        <v>0</v>
      </c>
      <c r="AP8" s="40">
        <v>46.747060081559013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6.7523671636158999</v>
      </c>
      <c r="AW8" s="40">
        <v>117.13570988158362</v>
      </c>
      <c r="AX8" s="40">
        <v>7.0017228081999008</v>
      </c>
      <c r="AY8" s="40">
        <v>0</v>
      </c>
      <c r="AZ8" s="40">
        <v>50.003323345996293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1.3268347785587997</v>
      </c>
      <c r="BG8" s="40">
        <v>5.4139484467000001</v>
      </c>
      <c r="BH8" s="40">
        <v>16.952588366499604</v>
      </c>
      <c r="BI8" s="40">
        <v>0</v>
      </c>
      <c r="BJ8" s="40">
        <v>3.3296739633659005</v>
      </c>
      <c r="BK8" s="41">
        <f>SUM(C8:BJ8)</f>
        <v>4786.3233004303893</v>
      </c>
    </row>
    <row r="9" spans="1:107">
      <c r="A9" s="17"/>
      <c r="B9" s="26" t="s">
        <v>85</v>
      </c>
      <c r="C9" s="38">
        <f t="shared" ref="C9:BJ9" si="0">SUM(C8)</f>
        <v>0</v>
      </c>
      <c r="D9" s="38">
        <f t="shared" si="0"/>
        <v>88.979176890932905</v>
      </c>
      <c r="E9" s="38">
        <f t="shared" si="0"/>
        <v>23.365118778299998</v>
      </c>
      <c r="F9" s="38">
        <f t="shared" si="0"/>
        <v>0</v>
      </c>
      <c r="G9" s="38">
        <f t="shared" si="0"/>
        <v>0</v>
      </c>
      <c r="H9" s="38">
        <f t="shared" si="0"/>
        <v>4.6573772328227028</v>
      </c>
      <c r="I9" s="38">
        <f t="shared" si="0"/>
        <v>1854.6997205839627</v>
      </c>
      <c r="J9" s="38">
        <f t="shared" si="0"/>
        <v>1310.0767245347577</v>
      </c>
      <c r="K9" s="38">
        <f t="shared" si="0"/>
        <v>0</v>
      </c>
      <c r="L9" s="38">
        <f t="shared" si="0"/>
        <v>44.402315825829092</v>
      </c>
      <c r="M9" s="38">
        <f t="shared" si="0"/>
        <v>0</v>
      </c>
      <c r="N9" s="38">
        <f t="shared" si="0"/>
        <v>4.1754236819333004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1.7009241129917008</v>
      </c>
      <c r="S9" s="38">
        <f t="shared" si="0"/>
        <v>63.105072621699705</v>
      </c>
      <c r="T9" s="38">
        <f t="shared" si="0"/>
        <v>300.61274600009892</v>
      </c>
      <c r="U9" s="38">
        <f t="shared" si="0"/>
        <v>0</v>
      </c>
      <c r="V9" s="38">
        <f t="shared" si="0"/>
        <v>3.7765842518987998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5.3827756921516983</v>
      </c>
      <c r="AC9" s="38">
        <f t="shared" si="0"/>
        <v>130.6924691997632</v>
      </c>
      <c r="AD9" s="38">
        <f t="shared" si="0"/>
        <v>58.966954753666094</v>
      </c>
      <c r="AE9" s="38">
        <f t="shared" si="0"/>
        <v>0</v>
      </c>
      <c r="AF9" s="38">
        <f t="shared" si="0"/>
        <v>120.90361874795279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4.2185542282549999</v>
      </c>
      <c r="AM9" s="38">
        <f t="shared" si="0"/>
        <v>19.451034301464993</v>
      </c>
      <c r="AN9" s="38">
        <f t="shared" si="0"/>
        <v>492.49348015583047</v>
      </c>
      <c r="AO9" s="38">
        <f t="shared" si="0"/>
        <v>0</v>
      </c>
      <c r="AP9" s="38">
        <f t="shared" si="0"/>
        <v>46.747060081559013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6.7523671636158999</v>
      </c>
      <c r="AW9" s="38">
        <f>(SUM(AW8))</f>
        <v>117.13570988158362</v>
      </c>
      <c r="AX9" s="38">
        <f t="shared" si="0"/>
        <v>7.0017228081999008</v>
      </c>
      <c r="AY9" s="38">
        <f t="shared" si="0"/>
        <v>0</v>
      </c>
      <c r="AZ9" s="38">
        <f t="shared" si="0"/>
        <v>50.003323345996293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1.3268347785587997</v>
      </c>
      <c r="BG9" s="38">
        <f t="shared" si="0"/>
        <v>5.4139484467000001</v>
      </c>
      <c r="BH9" s="38">
        <f t="shared" si="0"/>
        <v>16.952588366499604</v>
      </c>
      <c r="BI9" s="38">
        <f t="shared" si="0"/>
        <v>0</v>
      </c>
      <c r="BJ9" s="38">
        <f t="shared" si="0"/>
        <v>3.3296739633659005</v>
      </c>
      <c r="BK9" s="36">
        <f>SUM(BK8)</f>
        <v>4786.3233004303893</v>
      </c>
    </row>
    <row r="10" spans="1:107">
      <c r="A10" s="17" t="s">
        <v>77</v>
      </c>
      <c r="B10" s="25" t="s">
        <v>3</v>
      </c>
      <c r="C10" s="58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9"/>
    </row>
    <row r="11" spans="1:107">
      <c r="A11" s="17"/>
      <c r="B11" s="34" t="s">
        <v>102</v>
      </c>
      <c r="C11" s="40">
        <v>0</v>
      </c>
      <c r="D11" s="40">
        <v>6.3960660554999</v>
      </c>
      <c r="E11" s="40">
        <v>0</v>
      </c>
      <c r="F11" s="40">
        <v>0</v>
      </c>
      <c r="G11" s="40">
        <v>0</v>
      </c>
      <c r="H11" s="40">
        <v>0.22634045913249995</v>
      </c>
      <c r="I11" s="40">
        <v>0</v>
      </c>
      <c r="J11" s="40">
        <v>0</v>
      </c>
      <c r="K11" s="40">
        <v>0</v>
      </c>
      <c r="L11" s="40">
        <v>1.0136731332664999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0.13320382119919999</v>
      </c>
      <c r="S11" s="40">
        <v>0</v>
      </c>
      <c r="T11" s="40">
        <v>0.73566526873329996</v>
      </c>
      <c r="U11" s="40">
        <v>0</v>
      </c>
      <c r="V11" s="40">
        <v>4.60906657333E-2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0.81450114002759955</v>
      </c>
      <c r="AC11" s="40">
        <v>0.1346174466333</v>
      </c>
      <c r="AD11" s="40">
        <v>0</v>
      </c>
      <c r="AE11" s="40">
        <v>0</v>
      </c>
      <c r="AF11" s="40">
        <v>1.8957899007657002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0.71880878452829911</v>
      </c>
      <c r="AM11" s="40">
        <v>2.5060113366600002E-2</v>
      </c>
      <c r="AN11" s="40">
        <v>4.4148333559664996</v>
      </c>
      <c r="AO11" s="40">
        <v>0</v>
      </c>
      <c r="AP11" s="40">
        <v>0.60798183033289999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0.57104958803120009</v>
      </c>
      <c r="AW11" s="40">
        <v>5.457392199799699</v>
      </c>
      <c r="AX11" s="40">
        <v>0.50344238096659999</v>
      </c>
      <c r="AY11" s="40">
        <v>0</v>
      </c>
      <c r="AZ11" s="40">
        <v>0.46281907943310002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3.5298008866100003E-2</v>
      </c>
      <c r="BG11" s="40">
        <v>7.176670166599999E-3</v>
      </c>
      <c r="BH11" s="40">
        <v>0</v>
      </c>
      <c r="BI11" s="40">
        <v>0</v>
      </c>
      <c r="BJ11" s="40">
        <v>8.0121715466600005E-2</v>
      </c>
      <c r="BK11" s="41">
        <f>SUM(C11:BJ11)</f>
        <v>24.279931617915498</v>
      </c>
      <c r="BL11" s="42"/>
      <c r="BO11" s="42"/>
    </row>
    <row r="12" spans="1:107">
      <c r="A12" s="17"/>
      <c r="B12" s="26" t="s">
        <v>86</v>
      </c>
      <c r="C12" s="38">
        <f t="shared" ref="C12:BJ12" si="1">SUM(C11)</f>
        <v>0</v>
      </c>
      <c r="D12" s="38">
        <f t="shared" si="1"/>
        <v>6.3960660554999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0.22634045913249995</v>
      </c>
      <c r="I12" s="38">
        <f t="shared" si="1"/>
        <v>0</v>
      </c>
      <c r="J12" s="38">
        <f t="shared" si="1"/>
        <v>0</v>
      </c>
      <c r="K12" s="38">
        <f t="shared" si="1"/>
        <v>0</v>
      </c>
      <c r="L12" s="38">
        <f t="shared" si="1"/>
        <v>1.0136731332664999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0.13320382119919999</v>
      </c>
      <c r="S12" s="38">
        <f t="shared" si="1"/>
        <v>0</v>
      </c>
      <c r="T12" s="38">
        <f t="shared" si="1"/>
        <v>0.73566526873329996</v>
      </c>
      <c r="U12" s="38">
        <f t="shared" si="1"/>
        <v>0</v>
      </c>
      <c r="V12" s="38">
        <f t="shared" si="1"/>
        <v>4.60906657333E-2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0.81450114002759955</v>
      </c>
      <c r="AC12" s="38">
        <f t="shared" si="1"/>
        <v>0.1346174466333</v>
      </c>
      <c r="AD12" s="38">
        <f t="shared" si="1"/>
        <v>0</v>
      </c>
      <c r="AE12" s="38">
        <f t="shared" si="1"/>
        <v>0</v>
      </c>
      <c r="AF12" s="38">
        <f t="shared" si="1"/>
        <v>1.8957899007657002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0.71880878452829911</v>
      </c>
      <c r="AM12" s="38">
        <f t="shared" si="1"/>
        <v>2.5060113366600002E-2</v>
      </c>
      <c r="AN12" s="38">
        <f t="shared" si="1"/>
        <v>4.4148333559664996</v>
      </c>
      <c r="AO12" s="38">
        <f t="shared" si="1"/>
        <v>0</v>
      </c>
      <c r="AP12" s="38">
        <f t="shared" si="1"/>
        <v>0.60798183033289999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0.57104958803120009</v>
      </c>
      <c r="AW12" s="38">
        <f>(SUM(AW11))</f>
        <v>5.457392199799699</v>
      </c>
      <c r="AX12" s="38">
        <f t="shared" si="1"/>
        <v>0.50344238096659999</v>
      </c>
      <c r="AY12" s="38">
        <f t="shared" si="1"/>
        <v>0</v>
      </c>
      <c r="AZ12" s="38">
        <f t="shared" si="1"/>
        <v>0.46281907943310002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3.5298008866100003E-2</v>
      </c>
      <c r="BG12" s="38">
        <f t="shared" si="1"/>
        <v>7.176670166599999E-3</v>
      </c>
      <c r="BH12" s="38">
        <f t="shared" si="1"/>
        <v>0</v>
      </c>
      <c r="BI12" s="38">
        <f t="shared" si="1"/>
        <v>0</v>
      </c>
      <c r="BJ12" s="38">
        <f t="shared" si="1"/>
        <v>8.0121715466600005E-2</v>
      </c>
      <c r="BK12" s="39">
        <f>SUM(BK11)</f>
        <v>24.279931617915498</v>
      </c>
    </row>
    <row r="13" spans="1:107">
      <c r="A13" s="17" t="s">
        <v>78</v>
      </c>
      <c r="B13" s="25" t="s">
        <v>10</v>
      </c>
      <c r="C13" s="58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9"/>
    </row>
    <row r="14" spans="1:107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>
      <c r="A16" s="17" t="s">
        <v>79</v>
      </c>
      <c r="B16" s="25" t="s">
        <v>13</v>
      </c>
      <c r="C16" s="58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9"/>
    </row>
    <row r="17" spans="1:67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>
      <c r="A19" s="17" t="s">
        <v>81</v>
      </c>
      <c r="B19" s="33" t="s">
        <v>97</v>
      </c>
      <c r="C19" s="58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9"/>
    </row>
    <row r="20" spans="1:67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>
      <c r="A22" s="17" t="s">
        <v>82</v>
      </c>
      <c r="B22" s="25" t="s">
        <v>14</v>
      </c>
      <c r="C22" s="58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9"/>
    </row>
    <row r="23" spans="1:67">
      <c r="A23" s="17"/>
      <c r="B23" s="34" t="s">
        <v>115</v>
      </c>
      <c r="C23" s="40">
        <v>0</v>
      </c>
      <c r="D23" s="40">
        <v>0.67417850439999993</v>
      </c>
      <c r="E23" s="40">
        <v>0</v>
      </c>
      <c r="F23" s="40">
        <v>0</v>
      </c>
      <c r="G23" s="40">
        <v>0</v>
      </c>
      <c r="H23" s="40">
        <v>0.67514648129800003</v>
      </c>
      <c r="I23" s="40">
        <v>1.0131830806666</v>
      </c>
      <c r="J23" s="40">
        <v>1.7325926693666003</v>
      </c>
      <c r="K23" s="40">
        <v>0</v>
      </c>
      <c r="L23" s="40">
        <v>0.74361794709969997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0.34714786259900005</v>
      </c>
      <c r="S23" s="40">
        <v>0</v>
      </c>
      <c r="T23" s="40">
        <v>0</v>
      </c>
      <c r="U23" s="40">
        <v>0</v>
      </c>
      <c r="V23" s="40">
        <v>6.5466090333300003E-2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3.7977742921554021</v>
      </c>
      <c r="AC23" s="40">
        <v>2.3185188676998001</v>
      </c>
      <c r="AD23" s="40">
        <v>0.63199228146660003</v>
      </c>
      <c r="AE23" s="40">
        <v>0</v>
      </c>
      <c r="AF23" s="40">
        <v>11.037934877363401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5.0105680972511122</v>
      </c>
      <c r="AM23" s="40">
        <v>7.7853423118664011</v>
      </c>
      <c r="AN23" s="40">
        <v>7.7055856892999008</v>
      </c>
      <c r="AO23" s="40">
        <v>0</v>
      </c>
      <c r="AP23" s="40">
        <v>5.4493250861647997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5.6180441033206066</v>
      </c>
      <c r="AW23" s="40">
        <v>29.891935848999204</v>
      </c>
      <c r="AX23" s="40">
        <v>0</v>
      </c>
      <c r="AY23" s="40">
        <v>0</v>
      </c>
      <c r="AZ23" s="40">
        <v>14.488641435697401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0.81812233569679982</v>
      </c>
      <c r="BG23" s="40">
        <v>6.2001989433299994E-2</v>
      </c>
      <c r="BH23" s="40">
        <v>1.6427449982331999</v>
      </c>
      <c r="BI23" s="40">
        <v>0</v>
      </c>
      <c r="BJ23" s="40">
        <v>1.1322311315995999</v>
      </c>
      <c r="BK23" s="41">
        <f>SUM(C23:BJ23)</f>
        <v>102.64209598201072</v>
      </c>
      <c r="BL23" s="42"/>
      <c r="BN23" s="42"/>
    </row>
    <row r="24" spans="1:67">
      <c r="A24" s="17"/>
      <c r="B24" s="34" t="s">
        <v>103</v>
      </c>
      <c r="C24" s="40">
        <v>0</v>
      </c>
      <c r="D24" s="40">
        <v>0.62185870046659997</v>
      </c>
      <c r="E24" s="40">
        <v>0</v>
      </c>
      <c r="F24" s="40">
        <v>0</v>
      </c>
      <c r="G24" s="40">
        <v>0</v>
      </c>
      <c r="H24" s="40">
        <v>0.12697669979939996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8.5035267666100006E-2</v>
      </c>
      <c r="S24" s="40">
        <v>0</v>
      </c>
      <c r="T24" s="40">
        <v>0.40608322913330003</v>
      </c>
      <c r="U24" s="40">
        <v>0</v>
      </c>
      <c r="V24" s="40">
        <v>6.9489649066600004E-2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2.7794203590267972</v>
      </c>
      <c r="AC24" s="40">
        <v>0.45881384249990004</v>
      </c>
      <c r="AD24" s="40">
        <v>0</v>
      </c>
      <c r="AE24" s="40">
        <v>0</v>
      </c>
      <c r="AF24" s="40">
        <v>2.1552598223327997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1.5522815707612996</v>
      </c>
      <c r="AM24" s="40">
        <v>6.3808221E-3</v>
      </c>
      <c r="AN24" s="40">
        <v>7.2841550000000005E-2</v>
      </c>
      <c r="AO24" s="40">
        <v>0</v>
      </c>
      <c r="AP24" s="40">
        <v>0.82566227573310003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2.5108516167919999</v>
      </c>
      <c r="AW24" s="40">
        <v>5.0809919761664997</v>
      </c>
      <c r="AX24" s="40">
        <v>0</v>
      </c>
      <c r="AY24" s="40">
        <v>0</v>
      </c>
      <c r="AZ24" s="40">
        <v>2.0461941580324998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0.33794581799719997</v>
      </c>
      <c r="BG24" s="40">
        <v>0.23830300706659999</v>
      </c>
      <c r="BH24" s="40">
        <v>0</v>
      </c>
      <c r="BI24" s="40">
        <v>0</v>
      </c>
      <c r="BJ24" s="40">
        <v>0.33413780679990002</v>
      </c>
      <c r="BK24" s="41">
        <f>SUM(C24:BJ24)</f>
        <v>19.708528171440598</v>
      </c>
      <c r="BL24" s="42"/>
      <c r="BM24" s="43"/>
      <c r="BN24" s="42"/>
    </row>
    <row r="25" spans="1:67">
      <c r="A25" s="17"/>
      <c r="B25" s="34" t="s">
        <v>104</v>
      </c>
      <c r="C25" s="40">
        <v>0</v>
      </c>
      <c r="D25" s="40">
        <v>8.4064163282665003</v>
      </c>
      <c r="E25" s="40">
        <v>0</v>
      </c>
      <c r="F25" s="40">
        <v>0</v>
      </c>
      <c r="G25" s="40">
        <v>0</v>
      </c>
      <c r="H25" s="40">
        <v>0.27627234066559997</v>
      </c>
      <c r="I25" s="40">
        <v>1.6618853474332</v>
      </c>
      <c r="J25" s="40">
        <v>2.5007018597999999</v>
      </c>
      <c r="K25" s="40">
        <v>0</v>
      </c>
      <c r="L25" s="40">
        <v>0.58888430646650014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0.19808702886579993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0.53860647509880011</v>
      </c>
      <c r="AC25" s="40">
        <v>3.1782223330000003E-4</v>
      </c>
      <c r="AD25" s="40">
        <v>0</v>
      </c>
      <c r="AE25" s="40">
        <v>0</v>
      </c>
      <c r="AF25" s="40">
        <v>4.3822295799994002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0.46815053546559998</v>
      </c>
      <c r="AM25" s="40">
        <v>2.6329532199899999E-2</v>
      </c>
      <c r="AN25" s="40">
        <v>0.10285105546659999</v>
      </c>
      <c r="AO25" s="40">
        <v>0</v>
      </c>
      <c r="AP25" s="40">
        <v>0.8705200169331001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1.8720843379620999</v>
      </c>
      <c r="AW25" s="40">
        <v>19.131522860032902</v>
      </c>
      <c r="AX25" s="40">
        <v>13.0759562241333</v>
      </c>
      <c r="AY25" s="40">
        <v>0</v>
      </c>
      <c r="AZ25" s="40">
        <v>3.5378306549988987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0.26123981716609995</v>
      </c>
      <c r="BG25" s="40">
        <v>0</v>
      </c>
      <c r="BH25" s="40">
        <v>0</v>
      </c>
      <c r="BI25" s="40">
        <v>0</v>
      </c>
      <c r="BJ25" s="40">
        <v>0.78708203316650005</v>
      </c>
      <c r="BK25" s="41">
        <f>SUM(C25:BJ25)</f>
        <v>58.686968156354098</v>
      </c>
      <c r="BM25" s="42"/>
      <c r="BO25" s="42"/>
    </row>
    <row r="26" spans="1:67">
      <c r="A26" s="17"/>
      <c r="B26" s="34" t="s">
        <v>105</v>
      </c>
      <c r="C26" s="40">
        <v>0</v>
      </c>
      <c r="D26" s="40">
        <v>0.68222434289989997</v>
      </c>
      <c r="E26" s="40">
        <v>0</v>
      </c>
      <c r="F26" s="40">
        <v>0</v>
      </c>
      <c r="G26" s="40">
        <v>0</v>
      </c>
      <c r="H26" s="40">
        <v>1.2691229245955007</v>
      </c>
      <c r="I26" s="40">
        <v>62.806518573208763</v>
      </c>
      <c r="J26" s="40">
        <v>35.4309308252666</v>
      </c>
      <c r="K26" s="40">
        <v>0</v>
      </c>
      <c r="L26" s="40">
        <v>9.3482885794325661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0.86318759866299999</v>
      </c>
      <c r="S26" s="40">
        <v>7.4193813577998995</v>
      </c>
      <c r="T26" s="40">
        <v>26.9595141034333</v>
      </c>
      <c r="U26" s="40">
        <v>0</v>
      </c>
      <c r="V26" s="40">
        <v>1.4395007778325999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3.0832827031607004</v>
      </c>
      <c r="AC26" s="40">
        <v>20.773698456398392</v>
      </c>
      <c r="AD26" s="40">
        <v>0</v>
      </c>
      <c r="AE26" s="40">
        <v>0</v>
      </c>
      <c r="AF26" s="40">
        <v>70.091039974434395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3.5777044173588983</v>
      </c>
      <c r="AM26" s="40">
        <v>9.8627087905997008</v>
      </c>
      <c r="AN26" s="40">
        <v>5.9951688743996989</v>
      </c>
      <c r="AO26" s="40">
        <v>0</v>
      </c>
      <c r="AP26" s="40">
        <v>15.441946442130002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6.9977679149788035</v>
      </c>
      <c r="AW26" s="40">
        <v>50.883667889494106</v>
      </c>
      <c r="AX26" s="40">
        <v>0</v>
      </c>
      <c r="AY26" s="40">
        <v>0</v>
      </c>
      <c r="AZ26" s="40">
        <v>23.176324703428186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1.5221761794262996</v>
      </c>
      <c r="BG26" s="40">
        <v>3.4987536398327999</v>
      </c>
      <c r="BH26" s="40">
        <v>4.7592465245999005</v>
      </c>
      <c r="BI26" s="40">
        <v>0</v>
      </c>
      <c r="BJ26" s="40">
        <v>4.8257121559984979</v>
      </c>
      <c r="BK26" s="41">
        <f>SUM(C26:BJ26)</f>
        <v>370.7078677493725</v>
      </c>
      <c r="BL26" s="42"/>
      <c r="BN26" s="42"/>
    </row>
    <row r="27" spans="1:67">
      <c r="A27" s="17"/>
      <c r="B27" s="26" t="s">
        <v>90</v>
      </c>
      <c r="C27" s="38">
        <f>SUM(C23:C26)</f>
        <v>0</v>
      </c>
      <c r="D27" s="38">
        <f t="shared" ref="D27:BJ27" si="7">SUM(D23:D26)</f>
        <v>10.384677876033001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2.3475184463585004</v>
      </c>
      <c r="I27" s="38">
        <f t="shared" si="7"/>
        <v>65.481587001308569</v>
      </c>
      <c r="J27" s="38">
        <f t="shared" si="7"/>
        <v>39.664225354433199</v>
      </c>
      <c r="K27" s="38">
        <f t="shared" si="7"/>
        <v>0</v>
      </c>
      <c r="L27" s="38">
        <f t="shared" si="7"/>
        <v>10.680790832998767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1.4934577577938999</v>
      </c>
      <c r="S27" s="38">
        <f t="shared" si="7"/>
        <v>7.4193813577998995</v>
      </c>
      <c r="T27" s="38">
        <f t="shared" si="7"/>
        <v>27.365597332566601</v>
      </c>
      <c r="U27" s="38">
        <f t="shared" si="7"/>
        <v>0</v>
      </c>
      <c r="V27" s="38">
        <f t="shared" si="7"/>
        <v>1.5744565172325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10.199083829441699</v>
      </c>
      <c r="AC27" s="38">
        <f t="shared" si="7"/>
        <v>23.551348988831393</v>
      </c>
      <c r="AD27" s="38">
        <f t="shared" si="7"/>
        <v>0.63199228146660003</v>
      </c>
      <c r="AE27" s="38">
        <f t="shared" si="7"/>
        <v>0</v>
      </c>
      <c r="AF27" s="38">
        <f t="shared" si="7"/>
        <v>87.666464254130005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10.60870462083691</v>
      </c>
      <c r="AM27" s="38">
        <f t="shared" si="7"/>
        <v>17.680761456766</v>
      </c>
      <c r="AN27" s="38">
        <f t="shared" si="7"/>
        <v>13.876447169166198</v>
      </c>
      <c r="AO27" s="38">
        <f t="shared" si="7"/>
        <v>0</v>
      </c>
      <c r="AP27" s="38">
        <f t="shared" si="7"/>
        <v>22.587453820961002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16.998747973053511</v>
      </c>
      <c r="AW27" s="38">
        <f t="shared" si="7"/>
        <v>104.98811857469272</v>
      </c>
      <c r="AX27" s="38">
        <f t="shared" si="7"/>
        <v>13.0759562241333</v>
      </c>
      <c r="AY27" s="38">
        <f t="shared" si="7"/>
        <v>0</v>
      </c>
      <c r="AZ27" s="38">
        <f t="shared" si="7"/>
        <v>43.248990952156987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2.9394841502863995</v>
      </c>
      <c r="BG27" s="38">
        <f t="shared" si="7"/>
        <v>3.7990586363326999</v>
      </c>
      <c r="BH27" s="38">
        <f t="shared" si="7"/>
        <v>6.4019915228331001</v>
      </c>
      <c r="BI27" s="38">
        <f t="shared" si="7"/>
        <v>0</v>
      </c>
      <c r="BJ27" s="38">
        <f t="shared" si="7"/>
        <v>7.0791631275644979</v>
      </c>
      <c r="BK27" s="38">
        <f>SUM(BK23:BK26)</f>
        <v>551.74546005917796</v>
      </c>
    </row>
    <row r="28" spans="1:67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105.7599208224658</v>
      </c>
      <c r="E28" s="38">
        <f t="shared" si="8"/>
        <v>23.365118778299998</v>
      </c>
      <c r="F28" s="38">
        <f t="shared" si="8"/>
        <v>0</v>
      </c>
      <c r="G28" s="38">
        <f t="shared" si="8"/>
        <v>0</v>
      </c>
      <c r="H28" s="38">
        <f t="shared" si="8"/>
        <v>7.2312361383137027</v>
      </c>
      <c r="I28" s="38">
        <f t="shared" si="8"/>
        <v>1920.1813075852713</v>
      </c>
      <c r="J28" s="38">
        <f t="shared" si="8"/>
        <v>1349.7409498891909</v>
      </c>
      <c r="K28" s="38">
        <f t="shared" si="8"/>
        <v>0</v>
      </c>
      <c r="L28" s="38">
        <f t="shared" si="8"/>
        <v>56.09677979209436</v>
      </c>
      <c r="M28" s="38">
        <f t="shared" si="8"/>
        <v>0</v>
      </c>
      <c r="N28" s="38">
        <f t="shared" si="8"/>
        <v>4.1754236819333004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3.3275856919848006</v>
      </c>
      <c r="S28" s="38">
        <f t="shared" si="8"/>
        <v>70.524453979499611</v>
      </c>
      <c r="T28" s="38">
        <f t="shared" si="8"/>
        <v>328.71400860139886</v>
      </c>
      <c r="U28" s="38">
        <f t="shared" si="8"/>
        <v>0</v>
      </c>
      <c r="V28" s="38">
        <f t="shared" si="8"/>
        <v>5.3971314348645993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16.396360661620996</v>
      </c>
      <c r="AC28" s="38">
        <f t="shared" si="8"/>
        <v>154.3784356352279</v>
      </c>
      <c r="AD28" s="38">
        <f t="shared" si="8"/>
        <v>59.598947035132696</v>
      </c>
      <c r="AE28" s="38">
        <f t="shared" si="8"/>
        <v>0</v>
      </c>
      <c r="AF28" s="38">
        <f t="shared" si="8"/>
        <v>210.4658729028485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15.546067633620209</v>
      </c>
      <c r="AM28" s="38">
        <f t="shared" si="9"/>
        <v>37.156855871597593</v>
      </c>
      <c r="AN28" s="38">
        <f t="shared" si="9"/>
        <v>510.78476068096313</v>
      </c>
      <c r="AO28" s="38">
        <f t="shared" si="9"/>
        <v>0</v>
      </c>
      <c r="AP28" s="38">
        <f t="shared" si="9"/>
        <v>69.942495732852919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24.322164724700613</v>
      </c>
      <c r="AW28" s="38">
        <f t="shared" si="9"/>
        <v>227.58122065607603</v>
      </c>
      <c r="AX28" s="38">
        <f t="shared" si="9"/>
        <v>20.581121413299801</v>
      </c>
      <c r="AY28" s="38">
        <f t="shared" si="9"/>
        <v>0</v>
      </c>
      <c r="AZ28" s="38">
        <f t="shared" si="9"/>
        <v>93.715133377586383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4.3016169377112989</v>
      </c>
      <c r="BG28" s="38">
        <f t="shared" si="9"/>
        <v>9.2201837531993007</v>
      </c>
      <c r="BH28" s="38">
        <f t="shared" si="9"/>
        <v>23.354579889332705</v>
      </c>
      <c r="BI28" s="38">
        <f t="shared" si="9"/>
        <v>0</v>
      </c>
      <c r="BJ28" s="38">
        <f t="shared" si="9"/>
        <v>10.488958806396997</v>
      </c>
      <c r="BK28" s="38">
        <f t="shared" si="9"/>
        <v>5362.3486921074827</v>
      </c>
    </row>
    <row r="29" spans="1:67" ht="3.75" customHeight="1">
      <c r="A29" s="17"/>
      <c r="B29" s="28"/>
      <c r="C29" s="58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9"/>
    </row>
    <row r="30" spans="1:67">
      <c r="A30" s="17" t="s">
        <v>1</v>
      </c>
      <c r="B30" s="24" t="s">
        <v>7</v>
      </c>
      <c r="C30" s="58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9"/>
    </row>
    <row r="31" spans="1:67" s="5" customFormat="1">
      <c r="A31" s="17" t="s">
        <v>76</v>
      </c>
      <c r="B31" s="25" t="s">
        <v>2</v>
      </c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2"/>
    </row>
    <row r="32" spans="1:67" s="50" customFormat="1">
      <c r="A32" s="47"/>
      <c r="B32" s="48" t="s">
        <v>106</v>
      </c>
      <c r="C32" s="40">
        <v>0</v>
      </c>
      <c r="D32" s="40">
        <v>0.70088980063329998</v>
      </c>
      <c r="E32" s="40">
        <v>0</v>
      </c>
      <c r="F32" s="40">
        <v>0</v>
      </c>
      <c r="G32" s="40">
        <v>0</v>
      </c>
      <c r="H32" s="40">
        <v>13.465593414861303</v>
      </c>
      <c r="I32" s="40">
        <v>3.4133190433199997E-2</v>
      </c>
      <c r="J32" s="40">
        <v>0</v>
      </c>
      <c r="K32" s="40">
        <v>0</v>
      </c>
      <c r="L32" s="40">
        <v>1.5414644240652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8.3533320736097103</v>
      </c>
      <c r="S32" s="40">
        <v>0</v>
      </c>
      <c r="T32" s="40">
        <v>0</v>
      </c>
      <c r="U32" s="40">
        <v>0</v>
      </c>
      <c r="V32" s="40">
        <v>0.45489143913270003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83.220422482404075</v>
      </c>
      <c r="AC32" s="40">
        <v>1.1533550082998001</v>
      </c>
      <c r="AD32" s="40">
        <v>0</v>
      </c>
      <c r="AE32" s="40">
        <v>0</v>
      </c>
      <c r="AF32" s="40">
        <v>22.639066577721984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67.968825390857219</v>
      </c>
      <c r="AM32" s="40">
        <v>0.56639331769990009</v>
      </c>
      <c r="AN32" s="40">
        <v>0</v>
      </c>
      <c r="AO32" s="40">
        <v>0</v>
      </c>
      <c r="AP32" s="40">
        <v>8.1450261460612978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291.67387989164092</v>
      </c>
      <c r="AW32" s="40">
        <v>5.7760152769655999</v>
      </c>
      <c r="AX32" s="40">
        <v>0</v>
      </c>
      <c r="AY32" s="40">
        <v>0</v>
      </c>
      <c r="AZ32" s="40">
        <v>51.292862799880126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54.497994051392176</v>
      </c>
      <c r="BG32" s="40">
        <v>0.1262151792</v>
      </c>
      <c r="BH32" s="40">
        <v>0</v>
      </c>
      <c r="BI32" s="40">
        <v>0</v>
      </c>
      <c r="BJ32" s="40">
        <v>3.1798206391972998</v>
      </c>
      <c r="BK32" s="49">
        <f>SUM(C32:BJ32)</f>
        <v>614.79018110405582</v>
      </c>
    </row>
    <row r="33" spans="1:67" s="5" customFormat="1">
      <c r="A33" s="17"/>
      <c r="B33" s="26" t="s">
        <v>85</v>
      </c>
      <c r="C33" s="38">
        <f>SUM(C32)</f>
        <v>0</v>
      </c>
      <c r="D33" s="38">
        <f t="shared" ref="D33:BJ33" si="10">SUM(D32)</f>
        <v>0.70088980063329998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13.465593414861303</v>
      </c>
      <c r="I33" s="38">
        <f t="shared" si="10"/>
        <v>3.4133190433199997E-2</v>
      </c>
      <c r="J33" s="38">
        <f t="shared" si="10"/>
        <v>0</v>
      </c>
      <c r="K33" s="38">
        <f t="shared" si="10"/>
        <v>0</v>
      </c>
      <c r="L33" s="38">
        <f t="shared" si="10"/>
        <v>1.5414644240652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8.3533320736097103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0.45489143913270003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83.220422482404075</v>
      </c>
      <c r="AC33" s="38">
        <f t="shared" si="10"/>
        <v>1.1533550082998001</v>
      </c>
      <c r="AD33" s="38">
        <f t="shared" si="10"/>
        <v>0</v>
      </c>
      <c r="AE33" s="38">
        <f t="shared" si="10"/>
        <v>0</v>
      </c>
      <c r="AF33" s="38">
        <f t="shared" si="10"/>
        <v>22.639066577721984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67.968825390857219</v>
      </c>
      <c r="AM33" s="38">
        <f t="shared" si="10"/>
        <v>0.56639331769990009</v>
      </c>
      <c r="AN33" s="38">
        <f t="shared" si="10"/>
        <v>0</v>
      </c>
      <c r="AO33" s="38">
        <f t="shared" si="10"/>
        <v>0</v>
      </c>
      <c r="AP33" s="38">
        <f t="shared" si="10"/>
        <v>8.1450261460612978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291.67387989164092</v>
      </c>
      <c r="AW33" s="38">
        <f t="shared" si="10"/>
        <v>5.7760152769655999</v>
      </c>
      <c r="AX33" s="38">
        <f t="shared" si="10"/>
        <v>0</v>
      </c>
      <c r="AY33" s="38">
        <f t="shared" si="10"/>
        <v>0</v>
      </c>
      <c r="AZ33" s="38">
        <f t="shared" si="10"/>
        <v>51.292862799880126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54.497994051392176</v>
      </c>
      <c r="BG33" s="38">
        <f t="shared" si="10"/>
        <v>0.1262151792</v>
      </c>
      <c r="BH33" s="38">
        <f t="shared" si="10"/>
        <v>0</v>
      </c>
      <c r="BI33" s="38">
        <f t="shared" si="10"/>
        <v>0</v>
      </c>
      <c r="BJ33" s="38">
        <f t="shared" si="10"/>
        <v>3.1798206391972998</v>
      </c>
      <c r="BK33" s="38">
        <f>SUM(BK32)</f>
        <v>614.79018110405582</v>
      </c>
    </row>
    <row r="34" spans="1:67">
      <c r="A34" s="17" t="s">
        <v>77</v>
      </c>
      <c r="B34" s="25" t="s">
        <v>15</v>
      </c>
      <c r="C34" s="58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9"/>
    </row>
    <row r="35" spans="1:67">
      <c r="A35" s="17"/>
      <c r="B35" s="34" t="s">
        <v>125</v>
      </c>
      <c r="C35" s="40">
        <v>0</v>
      </c>
      <c r="D35" s="40">
        <v>0.48463073839999998</v>
      </c>
      <c r="E35" s="40">
        <v>0</v>
      </c>
      <c r="F35" s="40">
        <v>0</v>
      </c>
      <c r="G35" s="40">
        <v>0</v>
      </c>
      <c r="H35" s="40">
        <v>1.0634222368962007</v>
      </c>
      <c r="I35" s="40">
        <v>9.7119999999999998E-2</v>
      </c>
      <c r="J35" s="40">
        <v>0</v>
      </c>
      <c r="K35" s="40">
        <v>0</v>
      </c>
      <c r="L35" s="40">
        <v>1.7410792565997999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0.79001847292880001</v>
      </c>
      <c r="S35" s="40">
        <v>0</v>
      </c>
      <c r="T35" s="40">
        <v>0</v>
      </c>
      <c r="U35" s="40">
        <v>0</v>
      </c>
      <c r="V35" s="40">
        <v>0.25563120999989997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37.833016026721403</v>
      </c>
      <c r="AC35" s="40">
        <v>6.0079835860976019</v>
      </c>
      <c r="AD35" s="40">
        <v>0</v>
      </c>
      <c r="AE35" s="40">
        <v>0</v>
      </c>
      <c r="AF35" s="40">
        <v>38.426040274311113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38.41145626229067</v>
      </c>
      <c r="AM35" s="40">
        <v>3.8141728959653012</v>
      </c>
      <c r="AN35" s="40">
        <v>0</v>
      </c>
      <c r="AO35" s="40">
        <v>0</v>
      </c>
      <c r="AP35" s="40">
        <v>22.204936953786923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7.1148457412274722</v>
      </c>
      <c r="AW35" s="40">
        <v>0.37412971583319998</v>
      </c>
      <c r="AX35" s="40">
        <v>0</v>
      </c>
      <c r="AY35" s="40">
        <v>0</v>
      </c>
      <c r="AZ35" s="40">
        <v>3.2457031556645015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3.9866780418809356</v>
      </c>
      <c r="BG35" s="40">
        <v>1.5144790875332002</v>
      </c>
      <c r="BH35" s="40">
        <v>0</v>
      </c>
      <c r="BI35" s="40">
        <v>0</v>
      </c>
      <c r="BJ35" s="40">
        <v>1.195340800099</v>
      </c>
      <c r="BK35" s="41">
        <f>SUM(C35:BJ35)</f>
        <v>168.560684456236</v>
      </c>
      <c r="BM35" s="42"/>
      <c r="BO35" s="42"/>
    </row>
    <row r="36" spans="1:67">
      <c r="A36" s="17"/>
      <c r="B36" s="34" t="s">
        <v>107</v>
      </c>
      <c r="C36" s="40">
        <v>0</v>
      </c>
      <c r="D36" s="40">
        <v>0.68023794546659999</v>
      </c>
      <c r="E36" s="40">
        <v>0</v>
      </c>
      <c r="F36" s="40">
        <v>0</v>
      </c>
      <c r="G36" s="40">
        <v>0</v>
      </c>
      <c r="H36" s="40">
        <v>5.1302870485067036</v>
      </c>
      <c r="I36" s="40">
        <v>1.4336736689998</v>
      </c>
      <c r="J36" s="40">
        <v>0</v>
      </c>
      <c r="K36" s="40">
        <v>0</v>
      </c>
      <c r="L36" s="40">
        <v>2.6879280437321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1.8615726623176996</v>
      </c>
      <c r="S36" s="40">
        <v>0</v>
      </c>
      <c r="T36" s="40">
        <v>0</v>
      </c>
      <c r="U36" s="40">
        <v>0</v>
      </c>
      <c r="V36" s="40">
        <v>0.71243329656619991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40.428826127095128</v>
      </c>
      <c r="AC36" s="40">
        <v>2.8225426590994003</v>
      </c>
      <c r="AD36" s="40">
        <v>0</v>
      </c>
      <c r="AE36" s="40">
        <v>0</v>
      </c>
      <c r="AF36" s="40">
        <v>18.154335655124186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35.014998900736067</v>
      </c>
      <c r="AM36" s="40">
        <v>6.0245993033200003E-2</v>
      </c>
      <c r="AN36" s="40">
        <v>9.4924026659999996E-4</v>
      </c>
      <c r="AO36" s="40">
        <v>0</v>
      </c>
      <c r="AP36" s="40">
        <v>5.0699455152289996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126.21328274808445</v>
      </c>
      <c r="AW36" s="40">
        <v>7.6771422934974956</v>
      </c>
      <c r="AX36" s="40">
        <v>0</v>
      </c>
      <c r="AY36" s="40">
        <v>0</v>
      </c>
      <c r="AZ36" s="40">
        <v>69.060027266181919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20.889322585976306</v>
      </c>
      <c r="BG36" s="40">
        <v>5.4318086591331998</v>
      </c>
      <c r="BH36" s="40">
        <v>0</v>
      </c>
      <c r="BI36" s="40">
        <v>0</v>
      </c>
      <c r="BJ36" s="40">
        <v>4.3325542196313993</v>
      </c>
      <c r="BK36" s="41">
        <f>SUM(C36:BJ36)</f>
        <v>347.66211452867742</v>
      </c>
      <c r="BM36" s="42"/>
      <c r="BO36" s="42"/>
    </row>
    <row r="37" spans="1:67">
      <c r="A37" s="17"/>
      <c r="B37" s="34" t="s">
        <v>117</v>
      </c>
      <c r="C37" s="40">
        <v>0</v>
      </c>
      <c r="D37" s="40">
        <v>0.48551448593329999</v>
      </c>
      <c r="E37" s="40">
        <v>0</v>
      </c>
      <c r="F37" s="40">
        <v>0</v>
      </c>
      <c r="G37" s="40">
        <v>0</v>
      </c>
      <c r="H37" s="40">
        <v>2.3945536888926005</v>
      </c>
      <c r="I37" s="40">
        <v>0.24299999999999999</v>
      </c>
      <c r="J37" s="40">
        <v>0</v>
      </c>
      <c r="K37" s="40">
        <v>0</v>
      </c>
      <c r="L37" s="40">
        <v>0.81408194329969996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2.5636354832893979</v>
      </c>
      <c r="S37" s="40">
        <v>0</v>
      </c>
      <c r="T37" s="40">
        <v>1.1606414707666</v>
      </c>
      <c r="U37" s="40">
        <v>0</v>
      </c>
      <c r="V37" s="40">
        <v>0.1863413709998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60.913839928050002</v>
      </c>
      <c r="AC37" s="40">
        <v>7.0727675958330005</v>
      </c>
      <c r="AD37" s="40">
        <v>0</v>
      </c>
      <c r="AE37" s="40">
        <v>0</v>
      </c>
      <c r="AF37" s="40">
        <v>61.111341222961819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75.748306621791173</v>
      </c>
      <c r="AM37" s="40">
        <v>4.7191012626331004</v>
      </c>
      <c r="AN37" s="40">
        <v>0.42579</v>
      </c>
      <c r="AO37" s="40">
        <v>0</v>
      </c>
      <c r="AP37" s="40">
        <v>37.705281288428118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14.792781197412836</v>
      </c>
      <c r="AW37" s="40">
        <v>3.8124547788326999</v>
      </c>
      <c r="AX37" s="40">
        <v>0</v>
      </c>
      <c r="AY37" s="40">
        <v>0</v>
      </c>
      <c r="AZ37" s="40">
        <v>8.3716328748988005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5.5709140618523021</v>
      </c>
      <c r="BG37" s="40">
        <v>0.48256199999999999</v>
      </c>
      <c r="BH37" s="40">
        <v>0</v>
      </c>
      <c r="BI37" s="40">
        <v>0</v>
      </c>
      <c r="BJ37" s="40">
        <v>3.0478248095664</v>
      </c>
      <c r="BK37" s="41">
        <f>SUM(C37:BJ37)</f>
        <v>291.62236608544163</v>
      </c>
      <c r="BM37" s="42"/>
      <c r="BO37" s="42"/>
    </row>
    <row r="38" spans="1:67">
      <c r="A38" s="17"/>
      <c r="B38" s="34" t="s">
        <v>108</v>
      </c>
      <c r="C38" s="40">
        <v>0</v>
      </c>
      <c r="D38" s="40">
        <v>0.62350132520000001</v>
      </c>
      <c r="E38" s="40">
        <v>0</v>
      </c>
      <c r="F38" s="40">
        <v>0</v>
      </c>
      <c r="G38" s="40">
        <v>0</v>
      </c>
      <c r="H38" s="40">
        <v>5.5654809253290995</v>
      </c>
      <c r="I38" s="40">
        <v>4.2806020182658999</v>
      </c>
      <c r="J38" s="40">
        <v>0</v>
      </c>
      <c r="K38" s="40">
        <v>0</v>
      </c>
      <c r="L38" s="40">
        <v>1.3374931321990999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2.6102934690400956</v>
      </c>
      <c r="S38" s="40">
        <v>3.1231433728</v>
      </c>
      <c r="T38" s="40">
        <v>0</v>
      </c>
      <c r="U38" s="40">
        <v>0</v>
      </c>
      <c r="V38" s="40">
        <v>0.47324559663270005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76.288140686120911</v>
      </c>
      <c r="AC38" s="40">
        <v>9.2019630044991008</v>
      </c>
      <c r="AD38" s="40">
        <v>0</v>
      </c>
      <c r="AE38" s="40">
        <v>0</v>
      </c>
      <c r="AF38" s="40">
        <v>24.281650115321188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71.337353825031016</v>
      </c>
      <c r="AM38" s="40">
        <v>0.8279057700996999</v>
      </c>
      <c r="AN38" s="40">
        <v>0</v>
      </c>
      <c r="AO38" s="40">
        <v>0</v>
      </c>
      <c r="AP38" s="40">
        <v>8.9541879899274068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95.779826950413465</v>
      </c>
      <c r="AW38" s="40">
        <v>5.8782994144309013</v>
      </c>
      <c r="AX38" s="40">
        <v>0</v>
      </c>
      <c r="AY38" s="40">
        <v>0</v>
      </c>
      <c r="AZ38" s="40">
        <v>38.715392636755318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18.445347536246874</v>
      </c>
      <c r="BG38" s="40">
        <v>0.37462235409970002</v>
      </c>
      <c r="BH38" s="40">
        <v>0</v>
      </c>
      <c r="BI38" s="40">
        <v>0</v>
      </c>
      <c r="BJ38" s="40">
        <v>2.4913446060654998</v>
      </c>
      <c r="BK38" s="41">
        <f t="shared" ref="BK38:BK40" si="11">SUM(C38:BJ38)</f>
        <v>370.58979472847801</v>
      </c>
      <c r="BM38" s="42"/>
      <c r="BO38" s="42"/>
    </row>
    <row r="39" spans="1:67">
      <c r="A39" s="17"/>
      <c r="B39" s="34" t="s">
        <v>126</v>
      </c>
      <c r="C39" s="40">
        <v>0</v>
      </c>
      <c r="D39" s="40">
        <v>0.50447438459999994</v>
      </c>
      <c r="E39" s="40">
        <v>0</v>
      </c>
      <c r="F39" s="40">
        <v>0</v>
      </c>
      <c r="G39" s="40">
        <v>0</v>
      </c>
      <c r="H39" s="40">
        <v>0.60484719432569944</v>
      </c>
      <c r="I39" s="40">
        <v>4.0438666666599996E-2</v>
      </c>
      <c r="J39" s="40">
        <v>0</v>
      </c>
      <c r="K39" s="40">
        <v>0</v>
      </c>
      <c r="L39" s="40">
        <v>0.78091193839939999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0.78656561422609961</v>
      </c>
      <c r="S39" s="40">
        <v>0</v>
      </c>
      <c r="T39" s="40">
        <v>0</v>
      </c>
      <c r="U39" s="40">
        <v>0</v>
      </c>
      <c r="V39" s="40">
        <v>0.29889859736649999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36.865135907024225</v>
      </c>
      <c r="AC39" s="40">
        <v>4.997308146065401</v>
      </c>
      <c r="AD39" s="40">
        <v>0</v>
      </c>
      <c r="AE39" s="40">
        <v>0</v>
      </c>
      <c r="AF39" s="40">
        <v>49.197815925508841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42.013855496499822</v>
      </c>
      <c r="AM39" s="40">
        <v>5.9936408856987011</v>
      </c>
      <c r="AN39" s="40">
        <v>0.15077499999989999</v>
      </c>
      <c r="AO39" s="40">
        <v>0</v>
      </c>
      <c r="AP39" s="40">
        <v>30.272925354350768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3.3777436391355162</v>
      </c>
      <c r="AW39" s="40">
        <v>0</v>
      </c>
      <c r="AX39" s="40">
        <v>0</v>
      </c>
      <c r="AY39" s="40">
        <v>0</v>
      </c>
      <c r="AZ39" s="40">
        <v>1.5530417971326003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1.3390644030159002</v>
      </c>
      <c r="BG39" s="40">
        <v>0.50258333333329996</v>
      </c>
      <c r="BH39" s="40">
        <v>0</v>
      </c>
      <c r="BI39" s="40">
        <v>0</v>
      </c>
      <c r="BJ39" s="40">
        <v>1.3825449203993001</v>
      </c>
      <c r="BK39" s="41">
        <f t="shared" ref="BK39" si="12">SUM(C39:BJ39)</f>
        <v>180.66257120374857</v>
      </c>
      <c r="BM39" s="42"/>
      <c r="BO39" s="42"/>
    </row>
    <row r="40" spans="1:67">
      <c r="A40" s="17"/>
      <c r="B40" s="34" t="s">
        <v>118</v>
      </c>
      <c r="C40" s="40">
        <v>0</v>
      </c>
      <c r="D40" s="40">
        <v>0.54704809306659996</v>
      </c>
      <c r="E40" s="40">
        <v>0</v>
      </c>
      <c r="F40" s="40">
        <v>0</v>
      </c>
      <c r="G40" s="40">
        <v>0</v>
      </c>
      <c r="H40" s="40">
        <v>3.2026933572692049</v>
      </c>
      <c r="I40" s="40">
        <v>3.0508819399900002E-2</v>
      </c>
      <c r="J40" s="40">
        <v>0</v>
      </c>
      <c r="K40" s="40">
        <v>0</v>
      </c>
      <c r="L40" s="40">
        <v>0.61141032883290014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2.2831209773716958</v>
      </c>
      <c r="S40" s="40">
        <v>3.8215616E-3</v>
      </c>
      <c r="T40" s="40">
        <v>0</v>
      </c>
      <c r="U40" s="40">
        <v>0</v>
      </c>
      <c r="V40" s="40">
        <v>0.24192597633310003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60.711067922638584</v>
      </c>
      <c r="AC40" s="40">
        <v>5.5367316617310021</v>
      </c>
      <c r="AD40" s="40">
        <v>0</v>
      </c>
      <c r="AE40" s="40">
        <v>0</v>
      </c>
      <c r="AF40" s="40">
        <v>40.375319361275331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62.21942200347673</v>
      </c>
      <c r="AM40" s="40">
        <v>1.5768663139323003</v>
      </c>
      <c r="AN40" s="40">
        <v>0.31506999999990004</v>
      </c>
      <c r="AO40" s="40">
        <v>0</v>
      </c>
      <c r="AP40" s="40">
        <v>20.801942467218883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11.738338423447958</v>
      </c>
      <c r="AW40" s="40">
        <v>1.5400162527664001</v>
      </c>
      <c r="AX40" s="40">
        <v>0</v>
      </c>
      <c r="AY40" s="40">
        <v>0</v>
      </c>
      <c r="AZ40" s="40">
        <v>5.8199293561637999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5.7486620162108188</v>
      </c>
      <c r="BG40" s="40">
        <v>6.3014002999899996E-2</v>
      </c>
      <c r="BH40" s="40">
        <v>0.48662875630000002</v>
      </c>
      <c r="BI40" s="40">
        <v>0</v>
      </c>
      <c r="BJ40" s="40">
        <v>1.6081988723659999</v>
      </c>
      <c r="BK40" s="41">
        <f t="shared" si="11"/>
        <v>225.46173652440103</v>
      </c>
      <c r="BM40" s="42"/>
      <c r="BO40" s="42"/>
    </row>
    <row r="41" spans="1:67">
      <c r="A41" s="17"/>
      <c r="B41" s="34" t="s">
        <v>109</v>
      </c>
      <c r="C41" s="40">
        <v>0</v>
      </c>
      <c r="D41" s="40">
        <v>2.0225453120999002</v>
      </c>
      <c r="E41" s="40">
        <v>0</v>
      </c>
      <c r="F41" s="40">
        <v>0</v>
      </c>
      <c r="G41" s="40">
        <v>0</v>
      </c>
      <c r="H41" s="40">
        <v>2.3495054556233002</v>
      </c>
      <c r="I41" s="40">
        <v>51.881795334133095</v>
      </c>
      <c r="J41" s="40">
        <v>0</v>
      </c>
      <c r="K41" s="40">
        <v>0</v>
      </c>
      <c r="L41" s="40">
        <v>0.69376335503289999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0.81205236282510007</v>
      </c>
      <c r="S41" s="40">
        <v>6.1524889053999994</v>
      </c>
      <c r="T41" s="40">
        <v>0</v>
      </c>
      <c r="U41" s="40">
        <v>0</v>
      </c>
      <c r="V41" s="40">
        <v>4.6969054066499996E-2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19.593400869728086</v>
      </c>
      <c r="AC41" s="40">
        <v>1.9726189420324001</v>
      </c>
      <c r="AD41" s="40">
        <v>0</v>
      </c>
      <c r="AE41" s="40">
        <v>0</v>
      </c>
      <c r="AF41" s="40">
        <v>4.9508356510986005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15.747189284906893</v>
      </c>
      <c r="AM41" s="40">
        <v>7.9366023667660999</v>
      </c>
      <c r="AN41" s="40">
        <v>6.1643403466600008E-2</v>
      </c>
      <c r="AO41" s="40">
        <v>0</v>
      </c>
      <c r="AP41" s="40">
        <v>0.89575385673290009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20.384416715322669</v>
      </c>
      <c r="AW41" s="40">
        <v>66.911733557199398</v>
      </c>
      <c r="AX41" s="40">
        <v>0</v>
      </c>
      <c r="AY41" s="40">
        <v>0</v>
      </c>
      <c r="AZ41" s="40">
        <v>2.2636065228327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6.0388363704268944</v>
      </c>
      <c r="BG41" s="40">
        <v>4.8888533431666001</v>
      </c>
      <c r="BH41" s="40">
        <v>0</v>
      </c>
      <c r="BI41" s="40">
        <v>0</v>
      </c>
      <c r="BJ41" s="40">
        <v>9.8497231300000002E-2</v>
      </c>
      <c r="BK41" s="41">
        <f>SUM(C41:BJ41)</f>
        <v>215.70310789416064</v>
      </c>
      <c r="BM41" s="42"/>
      <c r="BO41" s="42"/>
    </row>
    <row r="42" spans="1:67">
      <c r="A42" s="17"/>
      <c r="B42" s="34" t="s">
        <v>110</v>
      </c>
      <c r="C42" s="40">
        <v>0</v>
      </c>
      <c r="D42" s="40">
        <v>0.73139231733330001</v>
      </c>
      <c r="E42" s="40">
        <v>0</v>
      </c>
      <c r="F42" s="40">
        <v>0</v>
      </c>
      <c r="G42" s="40">
        <v>0</v>
      </c>
      <c r="H42" s="40">
        <v>3.551987496814196</v>
      </c>
      <c r="I42" s="40">
        <v>0</v>
      </c>
      <c r="J42" s="40">
        <v>0</v>
      </c>
      <c r="K42" s="40">
        <v>0</v>
      </c>
      <c r="L42" s="40">
        <v>2.8199737729657004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1.7907020268193998</v>
      </c>
      <c r="S42" s="40">
        <v>0</v>
      </c>
      <c r="T42" s="40">
        <v>0</v>
      </c>
      <c r="U42" s="40">
        <v>0</v>
      </c>
      <c r="V42" s="40">
        <v>0.192433428633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6.8764794632905977</v>
      </c>
      <c r="AC42" s="40">
        <v>0.21761308896649997</v>
      </c>
      <c r="AD42" s="40">
        <v>0</v>
      </c>
      <c r="AE42" s="40">
        <v>0</v>
      </c>
      <c r="AF42" s="40">
        <v>1.1298909656990002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4.6129898972534926</v>
      </c>
      <c r="AM42" s="40">
        <v>0.12453870133309999</v>
      </c>
      <c r="AN42" s="40">
        <v>0</v>
      </c>
      <c r="AO42" s="40">
        <v>0</v>
      </c>
      <c r="AP42" s="40">
        <v>0.62123690856610003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12.414038274290309</v>
      </c>
      <c r="AW42" s="40">
        <v>1.0508649640996</v>
      </c>
      <c r="AX42" s="40">
        <v>0</v>
      </c>
      <c r="AY42" s="40">
        <v>0</v>
      </c>
      <c r="AZ42" s="40">
        <v>8.722275642365501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2.7170313170420988</v>
      </c>
      <c r="BG42" s="40">
        <v>1.8230932854999999</v>
      </c>
      <c r="BH42" s="40">
        <v>0</v>
      </c>
      <c r="BI42" s="40">
        <v>0</v>
      </c>
      <c r="BJ42" s="40">
        <v>0.13963129966660001</v>
      </c>
      <c r="BK42" s="41">
        <f>SUM(C42:BJ42)</f>
        <v>49.536172850638501</v>
      </c>
      <c r="BM42" s="42"/>
      <c r="BO42" s="42"/>
    </row>
    <row r="43" spans="1:67">
      <c r="A43" s="17"/>
      <c r="B43" s="34" t="s">
        <v>119</v>
      </c>
      <c r="C43" s="40">
        <v>0</v>
      </c>
      <c r="D43" s="40">
        <v>0.47917498320000002</v>
      </c>
      <c r="E43" s="40">
        <v>0</v>
      </c>
      <c r="F43" s="40">
        <v>0</v>
      </c>
      <c r="G43" s="40">
        <v>0</v>
      </c>
      <c r="H43" s="40">
        <v>2.3034122103351025</v>
      </c>
      <c r="I43" s="40">
        <v>2.9045575333E-3</v>
      </c>
      <c r="J43" s="40">
        <v>0</v>
      </c>
      <c r="K43" s="40">
        <v>0</v>
      </c>
      <c r="L43" s="40">
        <v>0.69265002123309993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2.1008150021698011</v>
      </c>
      <c r="S43" s="40">
        <v>5.5215333333299997E-2</v>
      </c>
      <c r="T43" s="40">
        <v>0</v>
      </c>
      <c r="U43" s="40">
        <v>0</v>
      </c>
      <c r="V43" s="40">
        <v>0.2046893672332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35.471107163633377</v>
      </c>
      <c r="AC43" s="40">
        <v>1.7933978180989001</v>
      </c>
      <c r="AD43" s="40">
        <v>0</v>
      </c>
      <c r="AE43" s="40">
        <v>0</v>
      </c>
      <c r="AF43" s="40">
        <v>23.600904914519429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46.0628403446755</v>
      </c>
      <c r="AM43" s="40">
        <v>1.2521152884658002</v>
      </c>
      <c r="AN43" s="40">
        <v>9.2376666666600007E-2</v>
      </c>
      <c r="AO43" s="40">
        <v>0</v>
      </c>
      <c r="AP43" s="40">
        <v>16.457577636355872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13.096585032934609</v>
      </c>
      <c r="AW43" s="40">
        <v>0.10937768219980001</v>
      </c>
      <c r="AX43" s="40">
        <v>0</v>
      </c>
      <c r="AY43" s="40">
        <v>0</v>
      </c>
      <c r="AZ43" s="40">
        <v>2.6664113873311011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6.8947182803182763</v>
      </c>
      <c r="BG43" s="40">
        <v>2.0784205366500001E-2</v>
      </c>
      <c r="BH43" s="40">
        <v>0</v>
      </c>
      <c r="BI43" s="40">
        <v>0</v>
      </c>
      <c r="BJ43" s="40">
        <v>2.1283791596992998</v>
      </c>
      <c r="BK43" s="41">
        <f>SUM(C43:BJ43)</f>
        <v>155.48543705530287</v>
      </c>
      <c r="BM43" s="42"/>
      <c r="BO43" s="42"/>
    </row>
    <row r="44" spans="1:67">
      <c r="A44" s="17"/>
      <c r="B44" s="26" t="s">
        <v>86</v>
      </c>
      <c r="C44" s="36">
        <f>SUM(C35:C43)</f>
        <v>0</v>
      </c>
      <c r="D44" s="36">
        <f t="shared" ref="D44:BJ44" si="13">SUM(D35:D43)</f>
        <v>6.5585195852996998</v>
      </c>
      <c r="E44" s="36">
        <f t="shared" si="13"/>
        <v>0</v>
      </c>
      <c r="F44" s="36">
        <f t="shared" si="13"/>
        <v>0</v>
      </c>
      <c r="G44" s="36">
        <f t="shared" si="13"/>
        <v>0</v>
      </c>
      <c r="H44" s="36">
        <f t="shared" si="13"/>
        <v>26.16618961399211</v>
      </c>
      <c r="I44" s="36">
        <f t="shared" si="13"/>
        <v>58.010043064998591</v>
      </c>
      <c r="J44" s="36">
        <f t="shared" si="13"/>
        <v>0</v>
      </c>
      <c r="K44" s="36">
        <f t="shared" si="13"/>
        <v>0</v>
      </c>
      <c r="L44" s="36">
        <f t="shared" si="13"/>
        <v>12.179291792294698</v>
      </c>
      <c r="M44" s="36">
        <f t="shared" si="13"/>
        <v>0</v>
      </c>
      <c r="N44" s="36">
        <f t="shared" si="13"/>
        <v>0</v>
      </c>
      <c r="O44" s="36">
        <f t="shared" si="13"/>
        <v>0</v>
      </c>
      <c r="P44" s="36">
        <f t="shared" si="13"/>
        <v>0</v>
      </c>
      <c r="Q44" s="36">
        <f t="shared" si="13"/>
        <v>0</v>
      </c>
      <c r="R44" s="36">
        <f t="shared" si="13"/>
        <v>15.598776070988089</v>
      </c>
      <c r="S44" s="36">
        <f t="shared" si="13"/>
        <v>9.3346691731332978</v>
      </c>
      <c r="T44" s="36">
        <f t="shared" si="13"/>
        <v>1.1606414707666</v>
      </c>
      <c r="U44" s="36">
        <f t="shared" si="13"/>
        <v>0</v>
      </c>
      <c r="V44" s="36">
        <f t="shared" si="13"/>
        <v>2.6125678978308997</v>
      </c>
      <c r="W44" s="36">
        <f t="shared" si="13"/>
        <v>0</v>
      </c>
      <c r="X44" s="36">
        <f t="shared" si="13"/>
        <v>0</v>
      </c>
      <c r="Y44" s="36">
        <f t="shared" si="13"/>
        <v>0</v>
      </c>
      <c r="Z44" s="36">
        <f t="shared" si="13"/>
        <v>0</v>
      </c>
      <c r="AA44" s="36">
        <f t="shared" si="13"/>
        <v>0</v>
      </c>
      <c r="AB44" s="36">
        <f t="shared" si="13"/>
        <v>374.98101409430228</v>
      </c>
      <c r="AC44" s="36">
        <f t="shared" si="13"/>
        <v>39.622926502423311</v>
      </c>
      <c r="AD44" s="36">
        <f t="shared" si="13"/>
        <v>0</v>
      </c>
      <c r="AE44" s="36">
        <f t="shared" si="13"/>
        <v>0</v>
      </c>
      <c r="AF44" s="36">
        <f t="shared" si="13"/>
        <v>261.22813408581953</v>
      </c>
      <c r="AG44" s="36">
        <f t="shared" si="13"/>
        <v>0</v>
      </c>
      <c r="AH44" s="36">
        <f t="shared" si="13"/>
        <v>0</v>
      </c>
      <c r="AI44" s="36">
        <f t="shared" si="13"/>
        <v>0</v>
      </c>
      <c r="AJ44" s="36">
        <f t="shared" si="13"/>
        <v>0</v>
      </c>
      <c r="AK44" s="36">
        <f t="shared" si="13"/>
        <v>0</v>
      </c>
      <c r="AL44" s="36">
        <f t="shared" si="13"/>
        <v>391.1684126366614</v>
      </c>
      <c r="AM44" s="36">
        <f t="shared" si="13"/>
        <v>26.305189477927303</v>
      </c>
      <c r="AN44" s="36">
        <f t="shared" si="13"/>
        <v>1.0466043103996001</v>
      </c>
      <c r="AO44" s="36">
        <f t="shared" si="13"/>
        <v>0</v>
      </c>
      <c r="AP44" s="36">
        <f t="shared" si="13"/>
        <v>142.98378797059596</v>
      </c>
      <c r="AQ44" s="36">
        <f t="shared" si="13"/>
        <v>0</v>
      </c>
      <c r="AR44" s="36">
        <f t="shared" si="13"/>
        <v>0</v>
      </c>
      <c r="AS44" s="36">
        <f t="shared" si="13"/>
        <v>0</v>
      </c>
      <c r="AT44" s="36">
        <f t="shared" si="13"/>
        <v>0</v>
      </c>
      <c r="AU44" s="36">
        <f t="shared" si="13"/>
        <v>0</v>
      </c>
      <c r="AV44" s="36">
        <f t="shared" si="13"/>
        <v>304.9118587222693</v>
      </c>
      <c r="AW44" s="36">
        <f t="shared" si="13"/>
        <v>87.354018658859502</v>
      </c>
      <c r="AX44" s="36">
        <f t="shared" si="13"/>
        <v>0</v>
      </c>
      <c r="AY44" s="36">
        <f t="shared" si="13"/>
        <v>0</v>
      </c>
      <c r="AZ44" s="36">
        <f t="shared" si="13"/>
        <v>140.41802063932624</v>
      </c>
      <c r="BA44" s="36">
        <f t="shared" si="13"/>
        <v>0</v>
      </c>
      <c r="BB44" s="36">
        <f t="shared" si="13"/>
        <v>0</v>
      </c>
      <c r="BC44" s="36">
        <f t="shared" si="13"/>
        <v>0</v>
      </c>
      <c r="BD44" s="36">
        <f t="shared" si="13"/>
        <v>0</v>
      </c>
      <c r="BE44" s="36">
        <f t="shared" si="13"/>
        <v>0</v>
      </c>
      <c r="BF44" s="36">
        <f t="shared" si="13"/>
        <v>71.630574612970392</v>
      </c>
      <c r="BG44" s="36">
        <f t="shared" si="13"/>
        <v>15.101800271132399</v>
      </c>
      <c r="BH44" s="36">
        <f t="shared" si="13"/>
        <v>0.48662875630000002</v>
      </c>
      <c r="BI44" s="36">
        <f t="shared" si="13"/>
        <v>0</v>
      </c>
      <c r="BJ44" s="36">
        <f t="shared" si="13"/>
        <v>16.424315918793496</v>
      </c>
      <c r="BK44" s="38">
        <f>SUM(BK35:BK43)</f>
        <v>2005.2839853270843</v>
      </c>
    </row>
    <row r="45" spans="1:67">
      <c r="A45" s="17"/>
      <c r="B45" s="27" t="s">
        <v>84</v>
      </c>
      <c r="C45" s="36">
        <f>C33+C44</f>
        <v>0</v>
      </c>
      <c r="D45" s="36">
        <f t="shared" ref="D45:BJ45" si="14">D33+D44</f>
        <v>7.259409385933</v>
      </c>
      <c r="E45" s="36">
        <f t="shared" si="14"/>
        <v>0</v>
      </c>
      <c r="F45" s="36">
        <f t="shared" si="14"/>
        <v>0</v>
      </c>
      <c r="G45" s="36">
        <f t="shared" si="14"/>
        <v>0</v>
      </c>
      <c r="H45" s="36">
        <f t="shared" si="14"/>
        <v>39.631783028853413</v>
      </c>
      <c r="I45" s="36">
        <f t="shared" si="14"/>
        <v>58.044176255431793</v>
      </c>
      <c r="J45" s="36">
        <f t="shared" si="14"/>
        <v>0</v>
      </c>
      <c r="K45" s="36">
        <f t="shared" si="14"/>
        <v>0</v>
      </c>
      <c r="L45" s="36">
        <f t="shared" si="14"/>
        <v>13.720756216359899</v>
      </c>
      <c r="M45" s="36">
        <f t="shared" si="14"/>
        <v>0</v>
      </c>
      <c r="N45" s="36">
        <f t="shared" si="14"/>
        <v>0</v>
      </c>
      <c r="O45" s="36">
        <f t="shared" si="14"/>
        <v>0</v>
      </c>
      <c r="P45" s="36">
        <f t="shared" si="14"/>
        <v>0</v>
      </c>
      <c r="Q45" s="36">
        <f t="shared" si="14"/>
        <v>0</v>
      </c>
      <c r="R45" s="36">
        <f t="shared" si="14"/>
        <v>23.952108144597801</v>
      </c>
      <c r="S45" s="36">
        <f t="shared" si="14"/>
        <v>9.3346691731332978</v>
      </c>
      <c r="T45" s="36">
        <f t="shared" si="14"/>
        <v>1.1606414707666</v>
      </c>
      <c r="U45" s="36">
        <f t="shared" si="14"/>
        <v>0</v>
      </c>
      <c r="V45" s="36">
        <f t="shared" si="14"/>
        <v>3.0674593369635996</v>
      </c>
      <c r="W45" s="36">
        <f t="shared" si="14"/>
        <v>0</v>
      </c>
      <c r="X45" s="36">
        <f t="shared" si="14"/>
        <v>0</v>
      </c>
      <c r="Y45" s="36">
        <f t="shared" si="14"/>
        <v>0</v>
      </c>
      <c r="Z45" s="36">
        <f t="shared" si="14"/>
        <v>0</v>
      </c>
      <c r="AA45" s="36">
        <f t="shared" si="14"/>
        <v>0</v>
      </c>
      <c r="AB45" s="36">
        <f t="shared" si="14"/>
        <v>458.20143657670633</v>
      </c>
      <c r="AC45" s="36">
        <f t="shared" si="14"/>
        <v>40.776281510723109</v>
      </c>
      <c r="AD45" s="36">
        <f t="shared" si="14"/>
        <v>0</v>
      </c>
      <c r="AE45" s="36">
        <f t="shared" si="14"/>
        <v>0</v>
      </c>
      <c r="AF45" s="36">
        <f t="shared" si="14"/>
        <v>283.8672006635415</v>
      </c>
      <c r="AG45" s="36">
        <f t="shared" si="14"/>
        <v>0</v>
      </c>
      <c r="AH45" s="36">
        <f t="shared" si="14"/>
        <v>0</v>
      </c>
      <c r="AI45" s="36">
        <f t="shared" si="14"/>
        <v>0</v>
      </c>
      <c r="AJ45" s="36">
        <f t="shared" si="14"/>
        <v>0</v>
      </c>
      <c r="AK45" s="36">
        <f t="shared" si="14"/>
        <v>0</v>
      </c>
      <c r="AL45" s="36">
        <f t="shared" si="14"/>
        <v>459.13723802751861</v>
      </c>
      <c r="AM45" s="36">
        <f t="shared" si="14"/>
        <v>26.871582795627205</v>
      </c>
      <c r="AN45" s="36">
        <f t="shared" si="14"/>
        <v>1.0466043103996001</v>
      </c>
      <c r="AO45" s="36">
        <f t="shared" si="14"/>
        <v>0</v>
      </c>
      <c r="AP45" s="36">
        <f t="shared" si="14"/>
        <v>151.12881411665725</v>
      </c>
      <c r="AQ45" s="36">
        <f t="shared" si="14"/>
        <v>0</v>
      </c>
      <c r="AR45" s="36">
        <f t="shared" si="14"/>
        <v>0</v>
      </c>
      <c r="AS45" s="36">
        <f t="shared" si="14"/>
        <v>0</v>
      </c>
      <c r="AT45" s="36">
        <f t="shared" si="14"/>
        <v>0</v>
      </c>
      <c r="AU45" s="36">
        <f t="shared" si="14"/>
        <v>0</v>
      </c>
      <c r="AV45" s="36">
        <f t="shared" si="14"/>
        <v>596.58573861391028</v>
      </c>
      <c r="AW45" s="36">
        <f t="shared" si="14"/>
        <v>93.130033935825097</v>
      </c>
      <c r="AX45" s="36">
        <f t="shared" si="14"/>
        <v>0</v>
      </c>
      <c r="AY45" s="36">
        <f t="shared" si="14"/>
        <v>0</v>
      </c>
      <c r="AZ45" s="36">
        <f t="shared" si="14"/>
        <v>191.71088343920638</v>
      </c>
      <c r="BA45" s="36">
        <f t="shared" si="14"/>
        <v>0</v>
      </c>
      <c r="BB45" s="36">
        <f t="shared" si="14"/>
        <v>0</v>
      </c>
      <c r="BC45" s="36">
        <f t="shared" si="14"/>
        <v>0</v>
      </c>
      <c r="BD45" s="36">
        <f t="shared" si="14"/>
        <v>0</v>
      </c>
      <c r="BE45" s="36">
        <f t="shared" si="14"/>
        <v>0</v>
      </c>
      <c r="BF45" s="36">
        <f t="shared" si="14"/>
        <v>126.12856866436258</v>
      </c>
      <c r="BG45" s="36">
        <f t="shared" si="14"/>
        <v>15.2280154503324</v>
      </c>
      <c r="BH45" s="36">
        <f t="shared" si="14"/>
        <v>0.48662875630000002</v>
      </c>
      <c r="BI45" s="36">
        <f t="shared" si="14"/>
        <v>0</v>
      </c>
      <c r="BJ45" s="36">
        <f t="shared" si="14"/>
        <v>19.604136557990795</v>
      </c>
      <c r="BK45" s="38">
        <f>BK44+BK33</f>
        <v>2620.0741664311399</v>
      </c>
    </row>
    <row r="46" spans="1:67" ht="3" customHeight="1">
      <c r="A46" s="17"/>
      <c r="B46" s="25"/>
      <c r="C46" s="58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9"/>
    </row>
    <row r="47" spans="1:67">
      <c r="A47" s="17" t="s">
        <v>16</v>
      </c>
      <c r="B47" s="24" t="s">
        <v>8</v>
      </c>
      <c r="C47" s="58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9"/>
    </row>
    <row r="48" spans="1:67">
      <c r="A48" s="17" t="s">
        <v>76</v>
      </c>
      <c r="B48" s="25" t="s">
        <v>17</v>
      </c>
      <c r="C48" s="58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9"/>
    </row>
    <row r="49" spans="1:67">
      <c r="A49" s="17"/>
      <c r="B49" s="26" t="s">
        <v>116</v>
      </c>
      <c r="C49" s="36">
        <v>0</v>
      </c>
      <c r="D49" s="36">
        <v>0.60571128003329999</v>
      </c>
      <c r="E49" s="36">
        <v>0</v>
      </c>
      <c r="F49" s="36">
        <v>0</v>
      </c>
      <c r="G49" s="36">
        <v>0</v>
      </c>
      <c r="H49" s="36">
        <v>0.1062979124327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4.6017544132699997E-2</v>
      </c>
      <c r="S49" s="36">
        <v>0</v>
      </c>
      <c r="T49" s="36">
        <v>0</v>
      </c>
      <c r="U49" s="36">
        <v>0</v>
      </c>
      <c r="V49" s="36">
        <v>1.9899237699999999E-2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1.2963294993946002</v>
      </c>
      <c r="AC49" s="36">
        <v>0.26033107459979998</v>
      </c>
      <c r="AD49" s="36">
        <v>0</v>
      </c>
      <c r="AE49" s="36">
        <v>0</v>
      </c>
      <c r="AF49" s="36">
        <v>1.3540475027326999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1.3914829900249996</v>
      </c>
      <c r="AM49" s="36">
        <v>4.7660629999999999</v>
      </c>
      <c r="AN49" s="36">
        <v>0</v>
      </c>
      <c r="AO49" s="36">
        <v>0</v>
      </c>
      <c r="AP49" s="36">
        <v>1.2193105761662</v>
      </c>
      <c r="AQ49" s="36">
        <v>0</v>
      </c>
      <c r="AR49" s="36">
        <v>0</v>
      </c>
      <c r="AS49" s="36">
        <v>0</v>
      </c>
      <c r="AT49" s="36">
        <v>0</v>
      </c>
      <c r="AU49" s="36">
        <v>0</v>
      </c>
      <c r="AV49" s="36">
        <v>2.6858904786916988</v>
      </c>
      <c r="AW49" s="36">
        <v>0.50913653929960012</v>
      </c>
      <c r="AX49" s="36">
        <v>1.4957328553665998</v>
      </c>
      <c r="AY49" s="36">
        <v>0</v>
      </c>
      <c r="AZ49" s="36">
        <v>3.0573499140991007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0.48825144323029995</v>
      </c>
      <c r="BG49" s="36">
        <v>0.29344036820000002</v>
      </c>
      <c r="BH49" s="36">
        <v>0</v>
      </c>
      <c r="BI49" s="36">
        <v>0</v>
      </c>
      <c r="BJ49" s="36">
        <v>0.21012890716659999</v>
      </c>
      <c r="BK49" s="39">
        <f>SUM(C49:BJ49)</f>
        <v>19.805421123270897</v>
      </c>
    </row>
    <row r="50" spans="1:67">
      <c r="A50" s="17"/>
      <c r="B50" s="26" t="s">
        <v>120</v>
      </c>
      <c r="C50" s="36">
        <v>0</v>
      </c>
      <c r="D50" s="36">
        <v>0.58051308613329999</v>
      </c>
      <c r="E50" s="36">
        <v>0</v>
      </c>
      <c r="F50" s="36">
        <v>0</v>
      </c>
      <c r="G50" s="36">
        <v>0</v>
      </c>
      <c r="H50" s="36">
        <v>2.5310134787174006</v>
      </c>
      <c r="I50" s="36">
        <v>1.6140070113331999</v>
      </c>
      <c r="J50" s="36">
        <v>0</v>
      </c>
      <c r="K50" s="36">
        <v>0</v>
      </c>
      <c r="L50" s="36">
        <v>0.88532961366599983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2.1422042089830002</v>
      </c>
      <c r="S50" s="36">
        <v>0.24561091419989997</v>
      </c>
      <c r="T50" s="36">
        <v>0</v>
      </c>
      <c r="U50" s="36">
        <v>0</v>
      </c>
      <c r="V50" s="36">
        <v>0.73424811386620004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73.672095930538148</v>
      </c>
      <c r="AC50" s="36">
        <v>4.7163336964644991</v>
      </c>
      <c r="AD50" s="36">
        <v>0.1374941985333</v>
      </c>
      <c r="AE50" s="36">
        <v>0</v>
      </c>
      <c r="AF50" s="36">
        <v>88.243736103434131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81.164111513940554</v>
      </c>
      <c r="AM50" s="36">
        <v>4.2961502956658997</v>
      </c>
      <c r="AN50" s="36">
        <v>0.46145074863329993</v>
      </c>
      <c r="AO50" s="36">
        <v>0</v>
      </c>
      <c r="AP50" s="36">
        <v>44.237084941945916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26.378296123066484</v>
      </c>
      <c r="AW50" s="36">
        <v>5.2715115601994995</v>
      </c>
      <c r="AX50" s="36">
        <v>0</v>
      </c>
      <c r="AY50" s="36">
        <v>0</v>
      </c>
      <c r="AZ50" s="36">
        <v>25.161314039759191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10.331027327910849</v>
      </c>
      <c r="BG50" s="36">
        <v>0.85358392643320002</v>
      </c>
      <c r="BH50" s="36">
        <v>0</v>
      </c>
      <c r="BI50" s="36">
        <v>0</v>
      </c>
      <c r="BJ50" s="36">
        <v>7.3383034997974024</v>
      </c>
      <c r="BK50" s="39">
        <f>SUM(C50:BJ50)</f>
        <v>380.99542033322138</v>
      </c>
    </row>
    <row r="51" spans="1:67">
      <c r="A51" s="17"/>
      <c r="B51" s="27" t="s">
        <v>83</v>
      </c>
      <c r="C51" s="36">
        <f>SUM(C49:C50)</f>
        <v>0</v>
      </c>
      <c r="D51" s="36">
        <f t="shared" ref="D51:BK51" si="15">SUM(D49:D50)</f>
        <v>1.1862243661665999</v>
      </c>
      <c r="E51" s="36">
        <f t="shared" si="15"/>
        <v>0</v>
      </c>
      <c r="F51" s="36">
        <f t="shared" si="15"/>
        <v>0</v>
      </c>
      <c r="G51" s="36">
        <f t="shared" si="15"/>
        <v>0</v>
      </c>
      <c r="H51" s="36">
        <f t="shared" si="15"/>
        <v>2.6373113911501007</v>
      </c>
      <c r="I51" s="36">
        <f t="shared" si="15"/>
        <v>1.6140070113331999</v>
      </c>
      <c r="J51" s="36">
        <f t="shared" si="15"/>
        <v>0</v>
      </c>
      <c r="K51" s="36">
        <f t="shared" si="15"/>
        <v>0</v>
      </c>
      <c r="L51" s="36">
        <f t="shared" si="15"/>
        <v>0.88532961366599983</v>
      </c>
      <c r="M51" s="36">
        <f t="shared" si="15"/>
        <v>0</v>
      </c>
      <c r="N51" s="36">
        <f t="shared" si="15"/>
        <v>0</v>
      </c>
      <c r="O51" s="36">
        <f t="shared" si="15"/>
        <v>0</v>
      </c>
      <c r="P51" s="36">
        <f t="shared" si="15"/>
        <v>0</v>
      </c>
      <c r="Q51" s="36">
        <f t="shared" si="15"/>
        <v>0</v>
      </c>
      <c r="R51" s="36">
        <f t="shared" si="15"/>
        <v>2.1882217531157004</v>
      </c>
      <c r="S51" s="36">
        <f t="shared" si="15"/>
        <v>0.24561091419989997</v>
      </c>
      <c r="T51" s="36">
        <f t="shared" si="15"/>
        <v>0</v>
      </c>
      <c r="U51" s="36">
        <f t="shared" si="15"/>
        <v>0</v>
      </c>
      <c r="V51" s="36">
        <f t="shared" si="15"/>
        <v>0.75414735156620005</v>
      </c>
      <c r="W51" s="36">
        <f t="shared" si="15"/>
        <v>0</v>
      </c>
      <c r="X51" s="36">
        <f t="shared" si="15"/>
        <v>0</v>
      </c>
      <c r="Y51" s="36">
        <f t="shared" si="15"/>
        <v>0</v>
      </c>
      <c r="Z51" s="36">
        <f t="shared" si="15"/>
        <v>0</v>
      </c>
      <c r="AA51" s="36">
        <f t="shared" si="15"/>
        <v>0</v>
      </c>
      <c r="AB51" s="36">
        <f t="shared" si="15"/>
        <v>74.968425429932751</v>
      </c>
      <c r="AC51" s="36">
        <f t="shared" si="15"/>
        <v>4.9766647710642991</v>
      </c>
      <c r="AD51" s="36">
        <f t="shared" si="15"/>
        <v>0.1374941985333</v>
      </c>
      <c r="AE51" s="36">
        <f t="shared" si="15"/>
        <v>0</v>
      </c>
      <c r="AF51" s="36">
        <f t="shared" si="15"/>
        <v>89.597783606166828</v>
      </c>
      <c r="AG51" s="36">
        <f t="shared" si="15"/>
        <v>0</v>
      </c>
      <c r="AH51" s="36">
        <f t="shared" si="15"/>
        <v>0</v>
      </c>
      <c r="AI51" s="36">
        <f t="shared" si="15"/>
        <v>0</v>
      </c>
      <c r="AJ51" s="36">
        <f t="shared" si="15"/>
        <v>0</v>
      </c>
      <c r="AK51" s="36">
        <f t="shared" si="15"/>
        <v>0</v>
      </c>
      <c r="AL51" s="36">
        <f t="shared" si="15"/>
        <v>82.555594503965551</v>
      </c>
      <c r="AM51" s="36">
        <f t="shared" si="15"/>
        <v>9.0622132956658987</v>
      </c>
      <c r="AN51" s="36">
        <f t="shared" si="15"/>
        <v>0.46145074863329993</v>
      </c>
      <c r="AO51" s="36">
        <f t="shared" si="15"/>
        <v>0</v>
      </c>
      <c r="AP51" s="36">
        <f t="shared" si="15"/>
        <v>45.456395518112117</v>
      </c>
      <c r="AQ51" s="36">
        <f t="shared" si="15"/>
        <v>0</v>
      </c>
      <c r="AR51" s="36">
        <f t="shared" si="15"/>
        <v>0</v>
      </c>
      <c r="AS51" s="36">
        <f t="shared" si="15"/>
        <v>0</v>
      </c>
      <c r="AT51" s="36">
        <f t="shared" si="15"/>
        <v>0</v>
      </c>
      <c r="AU51" s="36">
        <f t="shared" si="15"/>
        <v>0</v>
      </c>
      <c r="AV51" s="36">
        <f t="shared" si="15"/>
        <v>29.064186601758184</v>
      </c>
      <c r="AW51" s="36">
        <f t="shared" si="15"/>
        <v>5.7806480994990999</v>
      </c>
      <c r="AX51" s="36">
        <f t="shared" si="15"/>
        <v>1.4957328553665998</v>
      </c>
      <c r="AY51" s="36">
        <f t="shared" si="15"/>
        <v>0</v>
      </c>
      <c r="AZ51" s="36">
        <f t="shared" si="15"/>
        <v>28.21866395385829</v>
      </c>
      <c r="BA51" s="36">
        <f t="shared" si="15"/>
        <v>0</v>
      </c>
      <c r="BB51" s="36">
        <f t="shared" si="15"/>
        <v>0</v>
      </c>
      <c r="BC51" s="36">
        <f t="shared" si="15"/>
        <v>0</v>
      </c>
      <c r="BD51" s="36">
        <f t="shared" si="15"/>
        <v>0</v>
      </c>
      <c r="BE51" s="36">
        <f t="shared" si="15"/>
        <v>0</v>
      </c>
      <c r="BF51" s="36">
        <f t="shared" si="15"/>
        <v>10.81927877114115</v>
      </c>
      <c r="BG51" s="36">
        <f t="shared" si="15"/>
        <v>1.1470242946332001</v>
      </c>
      <c r="BH51" s="36">
        <f t="shared" si="15"/>
        <v>0</v>
      </c>
      <c r="BI51" s="36">
        <f t="shared" si="15"/>
        <v>0</v>
      </c>
      <c r="BJ51" s="36">
        <f t="shared" si="15"/>
        <v>7.5484324069640021</v>
      </c>
      <c r="BK51" s="36">
        <f t="shared" si="15"/>
        <v>400.80084145649226</v>
      </c>
    </row>
    <row r="52" spans="1:67" ht="2.25" customHeight="1">
      <c r="A52" s="17"/>
      <c r="B52" s="25"/>
      <c r="C52" s="58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9"/>
    </row>
    <row r="53" spans="1:67">
      <c r="A53" s="17" t="s">
        <v>4</v>
      </c>
      <c r="B53" s="24" t="s">
        <v>9</v>
      </c>
      <c r="C53" s="58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9"/>
    </row>
    <row r="54" spans="1:67">
      <c r="A54" s="17" t="s">
        <v>76</v>
      </c>
      <c r="B54" s="25" t="s">
        <v>18</v>
      </c>
      <c r="C54" s="58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9"/>
    </row>
    <row r="55" spans="1:67">
      <c r="A55" s="17"/>
      <c r="B55" s="34" t="s">
        <v>111</v>
      </c>
      <c r="C55" s="40">
        <v>0</v>
      </c>
      <c r="D55" s="40">
        <v>31.724144559999999</v>
      </c>
      <c r="E55" s="40">
        <v>0</v>
      </c>
      <c r="F55" s="40">
        <v>0</v>
      </c>
      <c r="G55" s="40">
        <v>0</v>
      </c>
      <c r="H55" s="40">
        <v>15.20182451</v>
      </c>
      <c r="I55" s="40">
        <v>0.54285511799999997</v>
      </c>
      <c r="J55" s="40">
        <v>0</v>
      </c>
      <c r="K55" s="40">
        <v>0</v>
      </c>
      <c r="L55" s="40">
        <v>7.2635063420000003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5.9748999999999999</v>
      </c>
      <c r="S55" s="40">
        <v>0.10009999999999999</v>
      </c>
      <c r="T55" s="40">
        <v>0</v>
      </c>
      <c r="U55" s="40">
        <v>0</v>
      </c>
      <c r="V55" s="40">
        <v>1.264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39">
        <f>SUM(C55:BJ55)</f>
        <v>62.071330529999997</v>
      </c>
      <c r="BL55" s="51"/>
      <c r="BM55" s="51"/>
      <c r="BN55" s="51"/>
      <c r="BO55" s="51"/>
    </row>
    <row r="56" spans="1:67">
      <c r="A56" s="17"/>
      <c r="B56" s="26" t="s">
        <v>85</v>
      </c>
      <c r="C56" s="36">
        <f>SUM(C55)</f>
        <v>0</v>
      </c>
      <c r="D56" s="36">
        <f t="shared" ref="D56:BJ56" si="16">SUM(D55)</f>
        <v>31.724144559999999</v>
      </c>
      <c r="E56" s="36">
        <f t="shared" si="16"/>
        <v>0</v>
      </c>
      <c r="F56" s="36">
        <f t="shared" si="16"/>
        <v>0</v>
      </c>
      <c r="G56" s="36">
        <f t="shared" si="16"/>
        <v>0</v>
      </c>
      <c r="H56" s="36">
        <f t="shared" si="16"/>
        <v>15.20182451</v>
      </c>
      <c r="I56" s="36">
        <f t="shared" si="16"/>
        <v>0.54285511799999997</v>
      </c>
      <c r="J56" s="36">
        <f t="shared" si="16"/>
        <v>0</v>
      </c>
      <c r="K56" s="36">
        <f t="shared" si="16"/>
        <v>0</v>
      </c>
      <c r="L56" s="36">
        <f t="shared" si="16"/>
        <v>7.2635063420000003</v>
      </c>
      <c r="M56" s="36">
        <f t="shared" si="16"/>
        <v>0</v>
      </c>
      <c r="N56" s="36">
        <f t="shared" si="16"/>
        <v>0</v>
      </c>
      <c r="O56" s="36">
        <f t="shared" si="16"/>
        <v>0</v>
      </c>
      <c r="P56" s="36">
        <f t="shared" si="16"/>
        <v>0</v>
      </c>
      <c r="Q56" s="36">
        <f t="shared" si="16"/>
        <v>0</v>
      </c>
      <c r="R56" s="36">
        <f t="shared" si="16"/>
        <v>5.9748999999999999</v>
      </c>
      <c r="S56" s="36">
        <f t="shared" si="16"/>
        <v>0.10009999999999999</v>
      </c>
      <c r="T56" s="36">
        <f t="shared" si="16"/>
        <v>0</v>
      </c>
      <c r="U56" s="36">
        <f t="shared" si="16"/>
        <v>0</v>
      </c>
      <c r="V56" s="36">
        <f t="shared" si="16"/>
        <v>1.264</v>
      </c>
      <c r="W56" s="36">
        <f t="shared" si="16"/>
        <v>0</v>
      </c>
      <c r="X56" s="36">
        <f t="shared" si="16"/>
        <v>0</v>
      </c>
      <c r="Y56" s="36">
        <f t="shared" si="16"/>
        <v>0</v>
      </c>
      <c r="Z56" s="36">
        <f t="shared" si="16"/>
        <v>0</v>
      </c>
      <c r="AA56" s="36">
        <f t="shared" si="16"/>
        <v>0</v>
      </c>
      <c r="AB56" s="36">
        <f t="shared" si="16"/>
        <v>0</v>
      </c>
      <c r="AC56" s="36">
        <f t="shared" si="16"/>
        <v>0</v>
      </c>
      <c r="AD56" s="36">
        <f t="shared" si="16"/>
        <v>0</v>
      </c>
      <c r="AE56" s="36">
        <f t="shared" si="16"/>
        <v>0</v>
      </c>
      <c r="AF56" s="36">
        <f t="shared" si="16"/>
        <v>0</v>
      </c>
      <c r="AG56" s="36">
        <f t="shared" si="16"/>
        <v>0</v>
      </c>
      <c r="AH56" s="36">
        <f t="shared" si="16"/>
        <v>0</v>
      </c>
      <c r="AI56" s="36">
        <f t="shared" si="16"/>
        <v>0</v>
      </c>
      <c r="AJ56" s="36">
        <f t="shared" si="16"/>
        <v>0</v>
      </c>
      <c r="AK56" s="36">
        <f t="shared" si="16"/>
        <v>0</v>
      </c>
      <c r="AL56" s="36">
        <f t="shared" si="16"/>
        <v>0</v>
      </c>
      <c r="AM56" s="36">
        <f t="shared" si="16"/>
        <v>0</v>
      </c>
      <c r="AN56" s="36">
        <f t="shared" si="16"/>
        <v>0</v>
      </c>
      <c r="AO56" s="36">
        <f t="shared" si="16"/>
        <v>0</v>
      </c>
      <c r="AP56" s="36">
        <f t="shared" si="16"/>
        <v>0</v>
      </c>
      <c r="AQ56" s="36">
        <f t="shared" si="16"/>
        <v>0</v>
      </c>
      <c r="AR56" s="36">
        <f t="shared" si="16"/>
        <v>0</v>
      </c>
      <c r="AS56" s="36">
        <f t="shared" si="16"/>
        <v>0</v>
      </c>
      <c r="AT56" s="36">
        <f t="shared" si="16"/>
        <v>0</v>
      </c>
      <c r="AU56" s="36">
        <f t="shared" si="16"/>
        <v>0</v>
      </c>
      <c r="AV56" s="36">
        <f t="shared" si="16"/>
        <v>0</v>
      </c>
      <c r="AW56" s="36">
        <f t="shared" si="16"/>
        <v>0</v>
      </c>
      <c r="AX56" s="36">
        <f t="shared" si="16"/>
        <v>0</v>
      </c>
      <c r="AY56" s="36">
        <f t="shared" si="16"/>
        <v>0</v>
      </c>
      <c r="AZ56" s="36">
        <f t="shared" si="16"/>
        <v>0</v>
      </c>
      <c r="BA56" s="36">
        <f t="shared" si="16"/>
        <v>0</v>
      </c>
      <c r="BB56" s="36">
        <f t="shared" si="16"/>
        <v>0</v>
      </c>
      <c r="BC56" s="36">
        <f t="shared" si="16"/>
        <v>0</v>
      </c>
      <c r="BD56" s="36">
        <f t="shared" si="16"/>
        <v>0</v>
      </c>
      <c r="BE56" s="36">
        <f t="shared" si="16"/>
        <v>0</v>
      </c>
      <c r="BF56" s="36">
        <f t="shared" si="16"/>
        <v>0</v>
      </c>
      <c r="BG56" s="36">
        <f t="shared" si="16"/>
        <v>0</v>
      </c>
      <c r="BH56" s="36">
        <f t="shared" si="16"/>
        <v>0</v>
      </c>
      <c r="BI56" s="36">
        <f t="shared" si="16"/>
        <v>0</v>
      </c>
      <c r="BJ56" s="36">
        <f t="shared" si="16"/>
        <v>0</v>
      </c>
      <c r="BK56" s="39">
        <f>SUM(BK55)</f>
        <v>62.071330529999997</v>
      </c>
    </row>
    <row r="57" spans="1:67">
      <c r="A57" s="17" t="s">
        <v>77</v>
      </c>
      <c r="B57" s="25" t="s">
        <v>19</v>
      </c>
      <c r="C57" s="58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9"/>
    </row>
    <row r="58" spans="1:67">
      <c r="A58" s="17"/>
      <c r="B58" s="26" t="s">
        <v>36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9">
        <f>SUM(C58:BJ58)</f>
        <v>0</v>
      </c>
    </row>
    <row r="59" spans="1:67">
      <c r="A59" s="17"/>
      <c r="B59" s="26" t="s">
        <v>86</v>
      </c>
      <c r="C59" s="36">
        <f t="shared" ref="C59:BJ59" si="17">SUM(C58)</f>
        <v>0</v>
      </c>
      <c r="D59" s="36">
        <f t="shared" si="17"/>
        <v>0</v>
      </c>
      <c r="E59" s="36">
        <f t="shared" si="17"/>
        <v>0</v>
      </c>
      <c r="F59" s="36">
        <f t="shared" si="17"/>
        <v>0</v>
      </c>
      <c r="G59" s="36">
        <f t="shared" si="17"/>
        <v>0</v>
      </c>
      <c r="H59" s="36">
        <f t="shared" si="17"/>
        <v>0</v>
      </c>
      <c r="I59" s="36">
        <f t="shared" si="17"/>
        <v>0</v>
      </c>
      <c r="J59" s="36">
        <f t="shared" si="17"/>
        <v>0</v>
      </c>
      <c r="K59" s="36">
        <f t="shared" si="17"/>
        <v>0</v>
      </c>
      <c r="L59" s="36">
        <f t="shared" si="17"/>
        <v>0</v>
      </c>
      <c r="M59" s="36">
        <f t="shared" si="17"/>
        <v>0</v>
      </c>
      <c r="N59" s="36">
        <f t="shared" si="17"/>
        <v>0</v>
      </c>
      <c r="O59" s="36">
        <f t="shared" si="17"/>
        <v>0</v>
      </c>
      <c r="P59" s="36">
        <f t="shared" si="17"/>
        <v>0</v>
      </c>
      <c r="Q59" s="36">
        <f t="shared" si="17"/>
        <v>0</v>
      </c>
      <c r="R59" s="36">
        <f t="shared" si="17"/>
        <v>0</v>
      </c>
      <c r="S59" s="36">
        <f t="shared" si="17"/>
        <v>0</v>
      </c>
      <c r="T59" s="36">
        <f t="shared" si="17"/>
        <v>0</v>
      </c>
      <c r="U59" s="36">
        <f t="shared" si="17"/>
        <v>0</v>
      </c>
      <c r="V59" s="36">
        <f t="shared" si="17"/>
        <v>0</v>
      </c>
      <c r="W59" s="36">
        <f t="shared" si="17"/>
        <v>0</v>
      </c>
      <c r="X59" s="36">
        <f t="shared" si="17"/>
        <v>0</v>
      </c>
      <c r="Y59" s="36">
        <f t="shared" si="17"/>
        <v>0</v>
      </c>
      <c r="Z59" s="36">
        <f t="shared" si="17"/>
        <v>0</v>
      </c>
      <c r="AA59" s="36">
        <f t="shared" si="17"/>
        <v>0</v>
      </c>
      <c r="AB59" s="36">
        <f t="shared" si="17"/>
        <v>0</v>
      </c>
      <c r="AC59" s="36">
        <f t="shared" si="17"/>
        <v>0</v>
      </c>
      <c r="AD59" s="36">
        <f t="shared" si="17"/>
        <v>0</v>
      </c>
      <c r="AE59" s="36">
        <f t="shared" si="17"/>
        <v>0</v>
      </c>
      <c r="AF59" s="36">
        <f t="shared" si="17"/>
        <v>0</v>
      </c>
      <c r="AG59" s="36">
        <f t="shared" si="17"/>
        <v>0</v>
      </c>
      <c r="AH59" s="36">
        <f t="shared" si="17"/>
        <v>0</v>
      </c>
      <c r="AI59" s="36">
        <f t="shared" si="17"/>
        <v>0</v>
      </c>
      <c r="AJ59" s="36">
        <f t="shared" si="17"/>
        <v>0</v>
      </c>
      <c r="AK59" s="36">
        <f t="shared" si="17"/>
        <v>0</v>
      </c>
      <c r="AL59" s="36">
        <f t="shared" si="17"/>
        <v>0</v>
      </c>
      <c r="AM59" s="36">
        <f t="shared" si="17"/>
        <v>0</v>
      </c>
      <c r="AN59" s="36">
        <f t="shared" si="17"/>
        <v>0</v>
      </c>
      <c r="AO59" s="36">
        <f t="shared" si="17"/>
        <v>0</v>
      </c>
      <c r="AP59" s="36">
        <f t="shared" si="17"/>
        <v>0</v>
      </c>
      <c r="AQ59" s="36">
        <f t="shared" si="17"/>
        <v>0</v>
      </c>
      <c r="AR59" s="36">
        <f t="shared" si="17"/>
        <v>0</v>
      </c>
      <c r="AS59" s="36">
        <f t="shared" si="17"/>
        <v>0</v>
      </c>
      <c r="AT59" s="36">
        <f t="shared" si="17"/>
        <v>0</v>
      </c>
      <c r="AU59" s="36">
        <f t="shared" si="17"/>
        <v>0</v>
      </c>
      <c r="AV59" s="36">
        <f t="shared" si="17"/>
        <v>0</v>
      </c>
      <c r="AW59" s="36">
        <f t="shared" si="17"/>
        <v>0</v>
      </c>
      <c r="AX59" s="36">
        <f t="shared" si="17"/>
        <v>0</v>
      </c>
      <c r="AY59" s="36">
        <f t="shared" si="17"/>
        <v>0</v>
      </c>
      <c r="AZ59" s="36">
        <f t="shared" si="17"/>
        <v>0</v>
      </c>
      <c r="BA59" s="36">
        <f t="shared" si="17"/>
        <v>0</v>
      </c>
      <c r="BB59" s="36">
        <f t="shared" si="17"/>
        <v>0</v>
      </c>
      <c r="BC59" s="36">
        <f t="shared" si="17"/>
        <v>0</v>
      </c>
      <c r="BD59" s="36">
        <f t="shared" si="17"/>
        <v>0</v>
      </c>
      <c r="BE59" s="36">
        <f t="shared" si="17"/>
        <v>0</v>
      </c>
      <c r="BF59" s="36">
        <f t="shared" si="17"/>
        <v>0</v>
      </c>
      <c r="BG59" s="36">
        <f t="shared" si="17"/>
        <v>0</v>
      </c>
      <c r="BH59" s="36">
        <f t="shared" si="17"/>
        <v>0</v>
      </c>
      <c r="BI59" s="36">
        <f t="shared" si="17"/>
        <v>0</v>
      </c>
      <c r="BJ59" s="36">
        <f t="shared" si="17"/>
        <v>0</v>
      </c>
      <c r="BK59" s="39">
        <f>SUM(BK58)</f>
        <v>0</v>
      </c>
    </row>
    <row r="60" spans="1:67">
      <c r="A60" s="17"/>
      <c r="B60" s="27" t="s">
        <v>84</v>
      </c>
      <c r="C60" s="38">
        <f>C59+C56</f>
        <v>0</v>
      </c>
      <c r="D60" s="38">
        <f t="shared" ref="D60:BJ60" si="18">D59+D56</f>
        <v>31.724144559999999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15.20182451</v>
      </c>
      <c r="I60" s="38">
        <f t="shared" si="18"/>
        <v>0.54285511799999997</v>
      </c>
      <c r="J60" s="38">
        <f t="shared" si="18"/>
        <v>0</v>
      </c>
      <c r="K60" s="38">
        <f t="shared" si="18"/>
        <v>0</v>
      </c>
      <c r="L60" s="38">
        <f t="shared" si="18"/>
        <v>7.2635063420000003</v>
      </c>
      <c r="M60" s="38">
        <f t="shared" si="18"/>
        <v>0</v>
      </c>
      <c r="N60" s="38">
        <f t="shared" si="18"/>
        <v>0</v>
      </c>
      <c r="O60" s="38">
        <f t="shared" si="18"/>
        <v>0</v>
      </c>
      <c r="P60" s="38">
        <f t="shared" si="18"/>
        <v>0</v>
      </c>
      <c r="Q60" s="38">
        <f t="shared" si="18"/>
        <v>0</v>
      </c>
      <c r="R60" s="38">
        <f t="shared" si="18"/>
        <v>5.9748999999999999</v>
      </c>
      <c r="S60" s="38">
        <f t="shared" si="18"/>
        <v>0.10009999999999999</v>
      </c>
      <c r="T60" s="38">
        <f t="shared" si="18"/>
        <v>0</v>
      </c>
      <c r="U60" s="38">
        <f t="shared" si="18"/>
        <v>0</v>
      </c>
      <c r="V60" s="38">
        <f t="shared" si="18"/>
        <v>1.264</v>
      </c>
      <c r="W60" s="38">
        <f t="shared" si="18"/>
        <v>0</v>
      </c>
      <c r="X60" s="38">
        <f t="shared" si="18"/>
        <v>0</v>
      </c>
      <c r="Y60" s="38">
        <f t="shared" si="18"/>
        <v>0</v>
      </c>
      <c r="Z60" s="38">
        <f t="shared" si="18"/>
        <v>0</v>
      </c>
      <c r="AA60" s="38">
        <f t="shared" si="18"/>
        <v>0</v>
      </c>
      <c r="AB60" s="38">
        <f t="shared" si="18"/>
        <v>0</v>
      </c>
      <c r="AC60" s="38">
        <f t="shared" si="18"/>
        <v>0</v>
      </c>
      <c r="AD60" s="38">
        <f t="shared" si="18"/>
        <v>0</v>
      </c>
      <c r="AE60" s="38">
        <f t="shared" si="18"/>
        <v>0</v>
      </c>
      <c r="AF60" s="38">
        <f t="shared" si="18"/>
        <v>0</v>
      </c>
      <c r="AG60" s="38">
        <f t="shared" si="18"/>
        <v>0</v>
      </c>
      <c r="AH60" s="38">
        <f t="shared" si="18"/>
        <v>0</v>
      </c>
      <c r="AI60" s="38">
        <f t="shared" si="18"/>
        <v>0</v>
      </c>
      <c r="AJ60" s="38">
        <f t="shared" si="18"/>
        <v>0</v>
      </c>
      <c r="AK60" s="38">
        <f t="shared" si="18"/>
        <v>0</v>
      </c>
      <c r="AL60" s="38">
        <f t="shared" si="18"/>
        <v>0</v>
      </c>
      <c r="AM60" s="38">
        <f t="shared" si="18"/>
        <v>0</v>
      </c>
      <c r="AN60" s="38">
        <f t="shared" si="18"/>
        <v>0</v>
      </c>
      <c r="AO60" s="38">
        <f t="shared" si="18"/>
        <v>0</v>
      </c>
      <c r="AP60" s="38">
        <f t="shared" si="18"/>
        <v>0</v>
      </c>
      <c r="AQ60" s="38">
        <f t="shared" si="18"/>
        <v>0</v>
      </c>
      <c r="AR60" s="38">
        <f t="shared" si="18"/>
        <v>0</v>
      </c>
      <c r="AS60" s="38">
        <f t="shared" si="18"/>
        <v>0</v>
      </c>
      <c r="AT60" s="38">
        <f t="shared" si="18"/>
        <v>0</v>
      </c>
      <c r="AU60" s="38">
        <f t="shared" si="18"/>
        <v>0</v>
      </c>
      <c r="AV60" s="38">
        <f t="shared" si="18"/>
        <v>0</v>
      </c>
      <c r="AW60" s="38">
        <f t="shared" si="18"/>
        <v>0</v>
      </c>
      <c r="AX60" s="38">
        <f t="shared" si="18"/>
        <v>0</v>
      </c>
      <c r="AY60" s="38">
        <f t="shared" si="18"/>
        <v>0</v>
      </c>
      <c r="AZ60" s="38">
        <f t="shared" si="18"/>
        <v>0</v>
      </c>
      <c r="BA60" s="38">
        <f t="shared" si="18"/>
        <v>0</v>
      </c>
      <c r="BB60" s="38">
        <f t="shared" si="18"/>
        <v>0</v>
      </c>
      <c r="BC60" s="38">
        <f t="shared" si="18"/>
        <v>0</v>
      </c>
      <c r="BD60" s="38">
        <f t="shared" si="18"/>
        <v>0</v>
      </c>
      <c r="BE60" s="38">
        <f t="shared" si="18"/>
        <v>0</v>
      </c>
      <c r="BF60" s="38">
        <f t="shared" si="18"/>
        <v>0</v>
      </c>
      <c r="BG60" s="38">
        <f t="shared" si="18"/>
        <v>0</v>
      </c>
      <c r="BH60" s="38">
        <f t="shared" si="18"/>
        <v>0</v>
      </c>
      <c r="BI60" s="38">
        <f t="shared" si="18"/>
        <v>0</v>
      </c>
      <c r="BJ60" s="38">
        <f t="shared" si="18"/>
        <v>0</v>
      </c>
      <c r="BK60" s="38">
        <f>BK59+BK56</f>
        <v>62.071330529999997</v>
      </c>
    </row>
    <row r="61" spans="1:67" ht="4.5" customHeight="1">
      <c r="A61" s="17"/>
      <c r="B61" s="25"/>
      <c r="C61" s="58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9"/>
    </row>
    <row r="62" spans="1:67">
      <c r="A62" s="17" t="s">
        <v>20</v>
      </c>
      <c r="B62" s="24" t="s">
        <v>21</v>
      </c>
      <c r="C62" s="58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9"/>
    </row>
    <row r="63" spans="1:67">
      <c r="A63" s="17" t="s">
        <v>76</v>
      </c>
      <c r="B63" s="25" t="s">
        <v>22</v>
      </c>
      <c r="C63" s="58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9"/>
    </row>
    <row r="64" spans="1:67">
      <c r="A64" s="17"/>
      <c r="B64" s="26" t="s">
        <v>36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9">
        <f>SUM(C64:BJ64)</f>
        <v>0</v>
      </c>
    </row>
    <row r="65" spans="1:63">
      <c r="A65" s="17"/>
      <c r="B65" s="27" t="s">
        <v>83</v>
      </c>
      <c r="C65" s="36">
        <f t="shared" ref="C65:BJ65" si="19">SUM(C64)</f>
        <v>0</v>
      </c>
      <c r="D65" s="36">
        <f t="shared" si="19"/>
        <v>0</v>
      </c>
      <c r="E65" s="36">
        <f t="shared" si="19"/>
        <v>0</v>
      </c>
      <c r="F65" s="36">
        <f t="shared" si="19"/>
        <v>0</v>
      </c>
      <c r="G65" s="36">
        <f t="shared" si="19"/>
        <v>0</v>
      </c>
      <c r="H65" s="36">
        <f t="shared" si="19"/>
        <v>0</v>
      </c>
      <c r="I65" s="36">
        <f t="shared" si="19"/>
        <v>0</v>
      </c>
      <c r="J65" s="36">
        <f t="shared" si="19"/>
        <v>0</v>
      </c>
      <c r="K65" s="36">
        <f t="shared" si="19"/>
        <v>0</v>
      </c>
      <c r="L65" s="36">
        <f t="shared" si="19"/>
        <v>0</v>
      </c>
      <c r="M65" s="36">
        <f t="shared" si="19"/>
        <v>0</v>
      </c>
      <c r="N65" s="36">
        <f t="shared" si="19"/>
        <v>0</v>
      </c>
      <c r="O65" s="36">
        <f t="shared" si="19"/>
        <v>0</v>
      </c>
      <c r="P65" s="36">
        <f t="shared" si="19"/>
        <v>0</v>
      </c>
      <c r="Q65" s="36">
        <f t="shared" si="19"/>
        <v>0</v>
      </c>
      <c r="R65" s="36">
        <f t="shared" si="19"/>
        <v>0</v>
      </c>
      <c r="S65" s="36">
        <f t="shared" si="19"/>
        <v>0</v>
      </c>
      <c r="T65" s="36">
        <f t="shared" si="19"/>
        <v>0</v>
      </c>
      <c r="U65" s="36">
        <f t="shared" si="19"/>
        <v>0</v>
      </c>
      <c r="V65" s="36">
        <f t="shared" si="19"/>
        <v>0</v>
      </c>
      <c r="W65" s="36">
        <f t="shared" si="19"/>
        <v>0</v>
      </c>
      <c r="X65" s="36">
        <f t="shared" si="19"/>
        <v>0</v>
      </c>
      <c r="Y65" s="36">
        <f t="shared" si="19"/>
        <v>0</v>
      </c>
      <c r="Z65" s="36">
        <f t="shared" si="19"/>
        <v>0</v>
      </c>
      <c r="AA65" s="36">
        <f t="shared" si="19"/>
        <v>0</v>
      </c>
      <c r="AB65" s="36">
        <f t="shared" si="19"/>
        <v>0</v>
      </c>
      <c r="AC65" s="36">
        <f t="shared" si="19"/>
        <v>0</v>
      </c>
      <c r="AD65" s="36">
        <f t="shared" si="19"/>
        <v>0</v>
      </c>
      <c r="AE65" s="36">
        <f t="shared" si="19"/>
        <v>0</v>
      </c>
      <c r="AF65" s="36">
        <f t="shared" si="19"/>
        <v>0</v>
      </c>
      <c r="AG65" s="36">
        <f t="shared" si="19"/>
        <v>0</v>
      </c>
      <c r="AH65" s="36">
        <f t="shared" si="19"/>
        <v>0</v>
      </c>
      <c r="AI65" s="36">
        <f t="shared" si="19"/>
        <v>0</v>
      </c>
      <c r="AJ65" s="36">
        <f t="shared" si="19"/>
        <v>0</v>
      </c>
      <c r="AK65" s="36">
        <f t="shared" si="19"/>
        <v>0</v>
      </c>
      <c r="AL65" s="36">
        <f t="shared" si="19"/>
        <v>0</v>
      </c>
      <c r="AM65" s="36">
        <f t="shared" si="19"/>
        <v>0</v>
      </c>
      <c r="AN65" s="36">
        <f t="shared" si="19"/>
        <v>0</v>
      </c>
      <c r="AO65" s="36">
        <f t="shared" si="19"/>
        <v>0</v>
      </c>
      <c r="AP65" s="36">
        <f t="shared" si="19"/>
        <v>0</v>
      </c>
      <c r="AQ65" s="36">
        <f t="shared" si="19"/>
        <v>0</v>
      </c>
      <c r="AR65" s="36">
        <f t="shared" si="19"/>
        <v>0</v>
      </c>
      <c r="AS65" s="36">
        <f t="shared" si="19"/>
        <v>0</v>
      </c>
      <c r="AT65" s="36">
        <f t="shared" si="19"/>
        <v>0</v>
      </c>
      <c r="AU65" s="36">
        <f t="shared" si="19"/>
        <v>0</v>
      </c>
      <c r="AV65" s="36">
        <f t="shared" si="19"/>
        <v>0</v>
      </c>
      <c r="AW65" s="36">
        <f t="shared" si="19"/>
        <v>0</v>
      </c>
      <c r="AX65" s="36">
        <f t="shared" si="19"/>
        <v>0</v>
      </c>
      <c r="AY65" s="36">
        <f t="shared" si="19"/>
        <v>0</v>
      </c>
      <c r="AZ65" s="36">
        <f t="shared" si="19"/>
        <v>0</v>
      </c>
      <c r="BA65" s="36">
        <f t="shared" si="19"/>
        <v>0</v>
      </c>
      <c r="BB65" s="36">
        <f t="shared" si="19"/>
        <v>0</v>
      </c>
      <c r="BC65" s="36">
        <f t="shared" si="19"/>
        <v>0</v>
      </c>
      <c r="BD65" s="36">
        <f t="shared" si="19"/>
        <v>0</v>
      </c>
      <c r="BE65" s="36">
        <f t="shared" si="19"/>
        <v>0</v>
      </c>
      <c r="BF65" s="36">
        <f t="shared" si="19"/>
        <v>0</v>
      </c>
      <c r="BG65" s="36">
        <f t="shared" si="19"/>
        <v>0</v>
      </c>
      <c r="BH65" s="36">
        <f t="shared" si="19"/>
        <v>0</v>
      </c>
      <c r="BI65" s="36">
        <f t="shared" si="19"/>
        <v>0</v>
      </c>
      <c r="BJ65" s="36">
        <f t="shared" si="19"/>
        <v>0</v>
      </c>
      <c r="BK65" s="39">
        <f>SUM(BK64)</f>
        <v>0</v>
      </c>
    </row>
    <row r="66" spans="1:63" ht="4.5" customHeight="1">
      <c r="A66" s="17"/>
      <c r="B66" s="29"/>
      <c r="C66" s="58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9"/>
    </row>
    <row r="67" spans="1:63">
      <c r="A67" s="17"/>
      <c r="B67" s="30" t="s">
        <v>99</v>
      </c>
      <c r="C67" s="44">
        <f>C28+C45+C51+C60+C65</f>
        <v>0</v>
      </c>
      <c r="D67" s="44">
        <f t="shared" ref="D67:BJ67" si="20">D28+D45+D51+D60+D65</f>
        <v>145.9296991345654</v>
      </c>
      <c r="E67" s="44">
        <f t="shared" si="20"/>
        <v>23.365118778299998</v>
      </c>
      <c r="F67" s="44">
        <f t="shared" si="20"/>
        <v>0</v>
      </c>
      <c r="G67" s="44">
        <f t="shared" si="20"/>
        <v>0</v>
      </c>
      <c r="H67" s="44">
        <f t="shared" si="20"/>
        <v>64.702155068317211</v>
      </c>
      <c r="I67" s="44">
        <f t="shared" si="20"/>
        <v>1980.3823459700361</v>
      </c>
      <c r="J67" s="44">
        <f t="shared" si="20"/>
        <v>1349.7409498891909</v>
      </c>
      <c r="K67" s="44">
        <f t="shared" si="20"/>
        <v>0</v>
      </c>
      <c r="L67" s="44">
        <f t="shared" si="20"/>
        <v>77.966371964120256</v>
      </c>
      <c r="M67" s="44">
        <f t="shared" si="20"/>
        <v>0</v>
      </c>
      <c r="N67" s="44">
        <f t="shared" si="20"/>
        <v>4.1754236819333004</v>
      </c>
      <c r="O67" s="44">
        <f t="shared" si="20"/>
        <v>0</v>
      </c>
      <c r="P67" s="44">
        <f t="shared" si="20"/>
        <v>0</v>
      </c>
      <c r="Q67" s="44">
        <f t="shared" si="20"/>
        <v>0</v>
      </c>
      <c r="R67" s="44">
        <f t="shared" si="20"/>
        <v>35.442815589698306</v>
      </c>
      <c r="S67" s="44">
        <f t="shared" si="20"/>
        <v>80.204834066832802</v>
      </c>
      <c r="T67" s="44">
        <f t="shared" si="20"/>
        <v>329.87465007216548</v>
      </c>
      <c r="U67" s="44">
        <f t="shared" si="20"/>
        <v>0</v>
      </c>
      <c r="V67" s="44">
        <f t="shared" si="20"/>
        <v>10.482738123394398</v>
      </c>
      <c r="W67" s="44">
        <f t="shared" si="20"/>
        <v>0</v>
      </c>
      <c r="X67" s="44">
        <f t="shared" si="20"/>
        <v>0</v>
      </c>
      <c r="Y67" s="44">
        <f t="shared" si="20"/>
        <v>0</v>
      </c>
      <c r="Z67" s="44">
        <f t="shared" si="20"/>
        <v>0</v>
      </c>
      <c r="AA67" s="44">
        <f t="shared" si="20"/>
        <v>0</v>
      </c>
      <c r="AB67" s="44">
        <f t="shared" si="20"/>
        <v>549.56622266826002</v>
      </c>
      <c r="AC67" s="44">
        <f t="shared" si="20"/>
        <v>200.13138191701529</v>
      </c>
      <c r="AD67" s="44">
        <f t="shared" si="20"/>
        <v>59.736441233665992</v>
      </c>
      <c r="AE67" s="44">
        <f t="shared" si="20"/>
        <v>0</v>
      </c>
      <c r="AF67" s="44">
        <f t="shared" si="20"/>
        <v>583.93085717255678</v>
      </c>
      <c r="AG67" s="44">
        <f t="shared" si="20"/>
        <v>0</v>
      </c>
      <c r="AH67" s="44">
        <f t="shared" si="20"/>
        <v>0</v>
      </c>
      <c r="AI67" s="44">
        <f t="shared" si="20"/>
        <v>0</v>
      </c>
      <c r="AJ67" s="44">
        <f t="shared" si="20"/>
        <v>0</v>
      </c>
      <c r="AK67" s="44">
        <f t="shared" si="20"/>
        <v>0</v>
      </c>
      <c r="AL67" s="44">
        <f t="shared" si="20"/>
        <v>557.23890016510438</v>
      </c>
      <c r="AM67" s="44">
        <f t="shared" si="20"/>
        <v>73.090651962890703</v>
      </c>
      <c r="AN67" s="44">
        <f t="shared" si="20"/>
        <v>512.29281573999606</v>
      </c>
      <c r="AO67" s="44">
        <f t="shared" si="20"/>
        <v>0</v>
      </c>
      <c r="AP67" s="44">
        <f t="shared" si="20"/>
        <v>266.52770536762227</v>
      </c>
      <c r="AQ67" s="44">
        <f t="shared" si="20"/>
        <v>0</v>
      </c>
      <c r="AR67" s="44">
        <f t="shared" si="20"/>
        <v>0</v>
      </c>
      <c r="AS67" s="44">
        <f t="shared" si="20"/>
        <v>0</v>
      </c>
      <c r="AT67" s="44">
        <f t="shared" si="20"/>
        <v>0</v>
      </c>
      <c r="AU67" s="44">
        <f t="shared" si="20"/>
        <v>0</v>
      </c>
      <c r="AV67" s="44">
        <f t="shared" si="20"/>
        <v>649.97208994036907</v>
      </c>
      <c r="AW67" s="44">
        <f t="shared" si="20"/>
        <v>326.49190269140024</v>
      </c>
      <c r="AX67" s="44">
        <f t="shared" si="20"/>
        <v>22.076854268666402</v>
      </c>
      <c r="AY67" s="44">
        <f t="shared" si="20"/>
        <v>0</v>
      </c>
      <c r="AZ67" s="44">
        <f t="shared" si="20"/>
        <v>313.64468077065106</v>
      </c>
      <c r="BA67" s="44">
        <f t="shared" si="20"/>
        <v>0</v>
      </c>
      <c r="BB67" s="44">
        <f t="shared" si="20"/>
        <v>0</v>
      </c>
      <c r="BC67" s="44">
        <f t="shared" si="20"/>
        <v>0</v>
      </c>
      <c r="BD67" s="44">
        <f t="shared" si="20"/>
        <v>0</v>
      </c>
      <c r="BE67" s="44">
        <f t="shared" si="20"/>
        <v>0</v>
      </c>
      <c r="BF67" s="44">
        <f t="shared" si="20"/>
        <v>141.24946437321501</v>
      </c>
      <c r="BG67" s="44">
        <f t="shared" si="20"/>
        <v>25.595223498164902</v>
      </c>
      <c r="BH67" s="44">
        <f t="shared" si="20"/>
        <v>23.841208645632705</v>
      </c>
      <c r="BI67" s="44">
        <f t="shared" si="20"/>
        <v>0</v>
      </c>
      <c r="BJ67" s="44">
        <f t="shared" si="20"/>
        <v>37.641527771351797</v>
      </c>
      <c r="BK67" s="44">
        <f>BK28+BK45+BK51+BK60+BK65</f>
        <v>8445.2950305251143</v>
      </c>
    </row>
    <row r="68" spans="1:63" ht="4.5" customHeight="1">
      <c r="A68" s="17"/>
      <c r="B68" s="30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7"/>
    </row>
    <row r="69" spans="1:63" ht="14.25" customHeight="1">
      <c r="A69" s="17" t="s">
        <v>5</v>
      </c>
      <c r="B69" s="31" t="s">
        <v>24</v>
      </c>
      <c r="C69" s="55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7"/>
    </row>
    <row r="70" spans="1:63">
      <c r="A70" s="17"/>
      <c r="B70" s="34" t="s">
        <v>112</v>
      </c>
      <c r="C70" s="40">
        <v>0</v>
      </c>
      <c r="D70" s="40">
        <v>0.54317081563330005</v>
      </c>
      <c r="E70" s="40">
        <v>0</v>
      </c>
      <c r="F70" s="40">
        <v>0</v>
      </c>
      <c r="G70" s="40">
        <v>0</v>
      </c>
      <c r="H70" s="40">
        <v>0.32894506932909989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0.15717597403020003</v>
      </c>
      <c r="S70" s="40">
        <v>0</v>
      </c>
      <c r="T70" s="40">
        <v>0</v>
      </c>
      <c r="U70" s="40">
        <v>0</v>
      </c>
      <c r="V70" s="40">
        <v>9.0811587666000011E-3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12.77447525292401</v>
      </c>
      <c r="AC70" s="40">
        <v>2.6214978533300001E-2</v>
      </c>
      <c r="AD70" s="40">
        <v>0</v>
      </c>
      <c r="AE70" s="40">
        <v>0</v>
      </c>
      <c r="AF70" s="40">
        <v>1.3655585198317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9.0922212384871948</v>
      </c>
      <c r="AM70" s="40">
        <v>8.65376841998E-2</v>
      </c>
      <c r="AN70" s="40">
        <v>0</v>
      </c>
      <c r="AO70" s="40">
        <v>0</v>
      </c>
      <c r="AP70" s="40">
        <v>0.2855097573998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40">
        <v>4.2058234995818111</v>
      </c>
      <c r="AW70" s="40">
        <v>4.0282711266599998E-2</v>
      </c>
      <c r="AX70" s="40">
        <v>0</v>
      </c>
      <c r="AY70" s="40">
        <v>0</v>
      </c>
      <c r="AZ70" s="40">
        <v>0.73332654173279987</v>
      </c>
      <c r="BA70" s="40">
        <v>0</v>
      </c>
      <c r="BB70" s="40">
        <v>0</v>
      </c>
      <c r="BC70" s="40">
        <v>0</v>
      </c>
      <c r="BD70" s="40">
        <v>0</v>
      </c>
      <c r="BE70" s="40">
        <v>0</v>
      </c>
      <c r="BF70" s="40">
        <v>1.4668768701726973</v>
      </c>
      <c r="BG70" s="40">
        <v>0</v>
      </c>
      <c r="BH70" s="40">
        <v>0</v>
      </c>
      <c r="BI70" s="40">
        <v>0</v>
      </c>
      <c r="BJ70" s="40">
        <v>8.4849479666600003E-2</v>
      </c>
      <c r="BK70" s="39">
        <f>SUM(C70:BJ70)</f>
        <v>31.200049551555516</v>
      </c>
    </row>
    <row r="71" spans="1:63" ht="13.5" thickBot="1">
      <c r="A71" s="32"/>
      <c r="B71" s="27" t="s">
        <v>83</v>
      </c>
      <c r="C71" s="36">
        <f t="shared" ref="C71:BJ71" si="21">SUM(C70)</f>
        <v>0</v>
      </c>
      <c r="D71" s="36">
        <f t="shared" si="21"/>
        <v>0.54317081563330005</v>
      </c>
      <c r="E71" s="36">
        <f t="shared" si="21"/>
        <v>0</v>
      </c>
      <c r="F71" s="36">
        <f t="shared" si="21"/>
        <v>0</v>
      </c>
      <c r="G71" s="36">
        <f t="shared" si="21"/>
        <v>0</v>
      </c>
      <c r="H71" s="36">
        <f t="shared" si="21"/>
        <v>0.32894506932909989</v>
      </c>
      <c r="I71" s="36">
        <f t="shared" si="21"/>
        <v>0</v>
      </c>
      <c r="J71" s="36">
        <f t="shared" si="21"/>
        <v>0</v>
      </c>
      <c r="K71" s="36">
        <f t="shared" si="21"/>
        <v>0</v>
      </c>
      <c r="L71" s="36">
        <f t="shared" si="21"/>
        <v>0</v>
      </c>
      <c r="M71" s="36">
        <f t="shared" si="21"/>
        <v>0</v>
      </c>
      <c r="N71" s="36">
        <f t="shared" si="21"/>
        <v>0</v>
      </c>
      <c r="O71" s="36">
        <f t="shared" si="21"/>
        <v>0</v>
      </c>
      <c r="P71" s="36">
        <f t="shared" si="21"/>
        <v>0</v>
      </c>
      <c r="Q71" s="36">
        <f t="shared" si="21"/>
        <v>0</v>
      </c>
      <c r="R71" s="36">
        <f t="shared" si="21"/>
        <v>0.15717597403020003</v>
      </c>
      <c r="S71" s="36">
        <f t="shared" si="21"/>
        <v>0</v>
      </c>
      <c r="T71" s="36">
        <f t="shared" si="21"/>
        <v>0</v>
      </c>
      <c r="U71" s="36">
        <f t="shared" si="21"/>
        <v>0</v>
      </c>
      <c r="V71" s="36">
        <f t="shared" si="21"/>
        <v>9.0811587666000011E-3</v>
      </c>
      <c r="W71" s="36">
        <f t="shared" si="21"/>
        <v>0</v>
      </c>
      <c r="X71" s="36">
        <f t="shared" si="21"/>
        <v>0</v>
      </c>
      <c r="Y71" s="36">
        <f t="shared" si="21"/>
        <v>0</v>
      </c>
      <c r="Z71" s="36">
        <f t="shared" si="21"/>
        <v>0</v>
      </c>
      <c r="AA71" s="36">
        <f t="shared" si="21"/>
        <v>0</v>
      </c>
      <c r="AB71" s="36">
        <f t="shared" si="21"/>
        <v>12.77447525292401</v>
      </c>
      <c r="AC71" s="36">
        <f t="shared" si="21"/>
        <v>2.6214978533300001E-2</v>
      </c>
      <c r="AD71" s="36">
        <f t="shared" si="21"/>
        <v>0</v>
      </c>
      <c r="AE71" s="36">
        <f t="shared" si="21"/>
        <v>0</v>
      </c>
      <c r="AF71" s="36">
        <f t="shared" si="21"/>
        <v>1.3655585198317</v>
      </c>
      <c r="AG71" s="36">
        <f t="shared" si="21"/>
        <v>0</v>
      </c>
      <c r="AH71" s="36">
        <f t="shared" si="21"/>
        <v>0</v>
      </c>
      <c r="AI71" s="36">
        <f t="shared" si="21"/>
        <v>0</v>
      </c>
      <c r="AJ71" s="36">
        <f t="shared" si="21"/>
        <v>0</v>
      </c>
      <c r="AK71" s="36">
        <f t="shared" si="21"/>
        <v>0</v>
      </c>
      <c r="AL71" s="36">
        <f t="shared" si="21"/>
        <v>9.0922212384871948</v>
      </c>
      <c r="AM71" s="36">
        <f t="shared" si="21"/>
        <v>8.65376841998E-2</v>
      </c>
      <c r="AN71" s="36">
        <f t="shared" si="21"/>
        <v>0</v>
      </c>
      <c r="AO71" s="36">
        <f t="shared" si="21"/>
        <v>0</v>
      </c>
      <c r="AP71" s="36">
        <f t="shared" si="21"/>
        <v>0.2855097573998</v>
      </c>
      <c r="AQ71" s="36">
        <f t="shared" si="21"/>
        <v>0</v>
      </c>
      <c r="AR71" s="36">
        <f t="shared" si="21"/>
        <v>0</v>
      </c>
      <c r="AS71" s="36">
        <f t="shared" si="21"/>
        <v>0</v>
      </c>
      <c r="AT71" s="36">
        <f t="shared" si="21"/>
        <v>0</v>
      </c>
      <c r="AU71" s="36">
        <f t="shared" si="21"/>
        <v>0</v>
      </c>
      <c r="AV71" s="36">
        <f t="shared" si="21"/>
        <v>4.2058234995818111</v>
      </c>
      <c r="AW71" s="36">
        <f t="shared" si="21"/>
        <v>4.0282711266599998E-2</v>
      </c>
      <c r="AX71" s="36">
        <f t="shared" si="21"/>
        <v>0</v>
      </c>
      <c r="AY71" s="36">
        <f t="shared" si="21"/>
        <v>0</v>
      </c>
      <c r="AZ71" s="36">
        <f t="shared" si="21"/>
        <v>0.73332654173279987</v>
      </c>
      <c r="BA71" s="36">
        <f t="shared" si="21"/>
        <v>0</v>
      </c>
      <c r="BB71" s="36">
        <f t="shared" si="21"/>
        <v>0</v>
      </c>
      <c r="BC71" s="36">
        <f t="shared" si="21"/>
        <v>0</v>
      </c>
      <c r="BD71" s="36">
        <f t="shared" si="21"/>
        <v>0</v>
      </c>
      <c r="BE71" s="36">
        <f t="shared" si="21"/>
        <v>0</v>
      </c>
      <c r="BF71" s="36">
        <f t="shared" si="21"/>
        <v>1.4668768701726973</v>
      </c>
      <c r="BG71" s="36">
        <f t="shared" si="21"/>
        <v>0</v>
      </c>
      <c r="BH71" s="36">
        <f t="shared" si="21"/>
        <v>0</v>
      </c>
      <c r="BI71" s="36">
        <f t="shared" si="21"/>
        <v>0</v>
      </c>
      <c r="BJ71" s="36">
        <f t="shared" si="21"/>
        <v>8.4849479666600003E-2</v>
      </c>
      <c r="BK71" s="39">
        <f>SUM(BK70)</f>
        <v>31.200049551555516</v>
      </c>
    </row>
    <row r="72" spans="1:63" ht="6" customHeight="1">
      <c r="A72" s="5"/>
      <c r="B72" s="23"/>
    </row>
    <row r="73" spans="1:63">
      <c r="A73" s="5"/>
      <c r="B73" s="5" t="s">
        <v>123</v>
      </c>
      <c r="L73" s="18" t="s">
        <v>37</v>
      </c>
    </row>
    <row r="74" spans="1:63">
      <c r="A74" s="5"/>
      <c r="B74" s="5" t="s">
        <v>124</v>
      </c>
      <c r="L74" s="5" t="s">
        <v>29</v>
      </c>
    </row>
    <row r="75" spans="1:63">
      <c r="L75" s="5" t="s">
        <v>30</v>
      </c>
    </row>
    <row r="76" spans="1:63">
      <c r="B76" s="5" t="s">
        <v>32</v>
      </c>
      <c r="L76" s="5" t="s">
        <v>98</v>
      </c>
    </row>
    <row r="77" spans="1:63">
      <c r="B77" s="5" t="s">
        <v>33</v>
      </c>
      <c r="L77" s="5" t="s">
        <v>100</v>
      </c>
    </row>
    <row r="78" spans="1:63">
      <c r="B78" s="5"/>
      <c r="L78" s="5" t="s">
        <v>31</v>
      </c>
    </row>
    <row r="86" spans="2:2">
      <c r="B86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8:BK48"/>
    <mergeCell ref="C47:BK47"/>
    <mergeCell ref="C46:BK46"/>
    <mergeCell ref="C34:BK34"/>
    <mergeCell ref="C31:BK31"/>
    <mergeCell ref="A1:A5"/>
    <mergeCell ref="C69:BK69"/>
    <mergeCell ref="C53:BK53"/>
    <mergeCell ref="C54:BK54"/>
    <mergeCell ref="C57:BK57"/>
    <mergeCell ref="C61:BK61"/>
    <mergeCell ref="C62:BK62"/>
    <mergeCell ref="C63:BK63"/>
    <mergeCell ref="C66:BK66"/>
    <mergeCell ref="C68:BK68"/>
    <mergeCell ref="C52:BK52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9"/>
  <sheetViews>
    <sheetView tabSelected="1" workbookViewId="0"/>
  </sheetViews>
  <sheetFormatPr defaultRowHeight="12.75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>
      <c r="B2" s="80" t="s">
        <v>128</v>
      </c>
      <c r="C2" s="61"/>
      <c r="D2" s="61"/>
      <c r="E2" s="61"/>
      <c r="F2" s="61"/>
      <c r="G2" s="61"/>
      <c r="H2" s="61"/>
      <c r="I2" s="61"/>
      <c r="J2" s="61"/>
      <c r="K2" s="61"/>
      <c r="L2" s="81"/>
    </row>
    <row r="3" spans="2:12">
      <c r="B3" s="80" t="s">
        <v>113</v>
      </c>
      <c r="C3" s="61"/>
      <c r="D3" s="61"/>
      <c r="E3" s="61"/>
      <c r="F3" s="61"/>
      <c r="G3" s="61"/>
      <c r="H3" s="61"/>
      <c r="I3" s="61"/>
      <c r="J3" s="61"/>
      <c r="K3" s="61"/>
      <c r="L3" s="81"/>
    </row>
    <row r="4" spans="2:12" ht="30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22" t="s">
        <v>21</v>
      </c>
      <c r="I4" s="22" t="s">
        <v>94</v>
      </c>
      <c r="J4" s="22" t="s">
        <v>95</v>
      </c>
      <c r="K4" s="22" t="s">
        <v>74</v>
      </c>
      <c r="L4" s="22" t="s">
        <v>96</v>
      </c>
    </row>
    <row r="5" spans="2:12">
      <c r="B5" s="19">
        <v>1</v>
      </c>
      <c r="C5" s="20" t="s">
        <v>39</v>
      </c>
      <c r="D5" s="40">
        <v>0</v>
      </c>
      <c r="E5" s="35">
        <v>0</v>
      </c>
      <c r="F5" s="35">
        <v>0.30696335393270002</v>
      </c>
      <c r="G5" s="35">
        <v>0.10344471273299999</v>
      </c>
      <c r="H5" s="35">
        <v>0</v>
      </c>
      <c r="I5" s="35">
        <v>0</v>
      </c>
      <c r="J5" s="35">
        <v>0</v>
      </c>
      <c r="K5" s="35">
        <f>SUM(D5:J5)</f>
        <v>0.41040806666570001</v>
      </c>
      <c r="L5" s="35">
        <v>0</v>
      </c>
    </row>
    <row r="6" spans="2:12">
      <c r="B6" s="19">
        <v>2</v>
      </c>
      <c r="C6" s="21" t="s">
        <v>40</v>
      </c>
      <c r="D6" s="40">
        <v>20.075984378898795</v>
      </c>
      <c r="E6" s="35">
        <v>1.1522623060977999</v>
      </c>
      <c r="F6" s="35">
        <v>30.902311652907269</v>
      </c>
      <c r="G6" s="35">
        <v>3.2899452977098034</v>
      </c>
      <c r="H6" s="35">
        <v>0</v>
      </c>
      <c r="I6" s="35">
        <v>0.31059999999999999</v>
      </c>
      <c r="J6" s="35">
        <v>0</v>
      </c>
      <c r="K6" s="35">
        <f t="shared" ref="K6:K41" si="0">SUM(D6:J6)</f>
        <v>55.731103635613671</v>
      </c>
      <c r="L6" s="35">
        <v>0.28853789249400003</v>
      </c>
    </row>
    <row r="7" spans="2:12">
      <c r="B7" s="19">
        <v>3</v>
      </c>
      <c r="C7" s="20" t="s">
        <v>41</v>
      </c>
      <c r="D7" s="40">
        <v>0</v>
      </c>
      <c r="E7" s="35">
        <v>0</v>
      </c>
      <c r="F7" s="35">
        <v>0.62851627326479997</v>
      </c>
      <c r="G7" s="35">
        <v>9.4371967999999987E-3</v>
      </c>
      <c r="H7" s="35">
        <v>0</v>
      </c>
      <c r="I7" s="35">
        <v>3.8E-3</v>
      </c>
      <c r="J7" s="35">
        <v>0</v>
      </c>
      <c r="K7" s="35">
        <f t="shared" si="0"/>
        <v>0.64175347006479999</v>
      </c>
      <c r="L7" s="35">
        <v>5.4841517633100002E-2</v>
      </c>
    </row>
    <row r="8" spans="2:12">
      <c r="B8" s="19">
        <v>4</v>
      </c>
      <c r="C8" s="21" t="s">
        <v>42</v>
      </c>
      <c r="D8" s="40">
        <v>17.2095739295657</v>
      </c>
      <c r="E8" s="35">
        <v>5.0559790169985002</v>
      </c>
      <c r="F8" s="35">
        <v>13.693734925062513</v>
      </c>
      <c r="G8" s="35">
        <v>4.3005630907951984</v>
      </c>
      <c r="H8" s="35">
        <v>0</v>
      </c>
      <c r="I8" s="35">
        <v>0.16159999999999999</v>
      </c>
      <c r="J8" s="35">
        <v>0</v>
      </c>
      <c r="K8" s="35">
        <f t="shared" si="0"/>
        <v>40.421450962421915</v>
      </c>
      <c r="L8" s="35">
        <v>0.45481109339339987</v>
      </c>
    </row>
    <row r="9" spans="2:12">
      <c r="B9" s="19">
        <v>5</v>
      </c>
      <c r="C9" s="21" t="s">
        <v>43</v>
      </c>
      <c r="D9" s="40">
        <v>1.1682140983650997</v>
      </c>
      <c r="E9" s="35">
        <v>1.6834648662642997</v>
      </c>
      <c r="F9" s="35">
        <v>40.77499599781703</v>
      </c>
      <c r="G9" s="35">
        <v>10.082285014725008</v>
      </c>
      <c r="H9" s="35">
        <v>0</v>
      </c>
      <c r="I9" s="35">
        <v>0.74360000000000004</v>
      </c>
      <c r="J9" s="35">
        <v>0</v>
      </c>
      <c r="K9" s="35">
        <f t="shared" si="0"/>
        <v>54.45255997717144</v>
      </c>
      <c r="L9" s="35">
        <v>0.6225240441242007</v>
      </c>
    </row>
    <row r="10" spans="2:12">
      <c r="B10" s="19">
        <v>6</v>
      </c>
      <c r="C10" s="21" t="s">
        <v>44</v>
      </c>
      <c r="D10" s="40">
        <v>100.1492615893993</v>
      </c>
      <c r="E10" s="35">
        <v>1.7005645930319999</v>
      </c>
      <c r="F10" s="35">
        <v>12.417171934931609</v>
      </c>
      <c r="G10" s="35">
        <v>2.0856564912294995</v>
      </c>
      <c r="H10" s="35">
        <v>0</v>
      </c>
      <c r="I10" s="35">
        <v>0.13950000000000001</v>
      </c>
      <c r="J10" s="35">
        <v>0</v>
      </c>
      <c r="K10" s="35">
        <f t="shared" si="0"/>
        <v>116.4921546085924</v>
      </c>
      <c r="L10" s="35">
        <v>0.24428608653059994</v>
      </c>
    </row>
    <row r="11" spans="2:12">
      <c r="B11" s="19">
        <v>7</v>
      </c>
      <c r="C11" s="21" t="s">
        <v>45</v>
      </c>
      <c r="D11" s="40">
        <v>5.5754515451644</v>
      </c>
      <c r="E11" s="35">
        <v>9.4818234246250022</v>
      </c>
      <c r="F11" s="35">
        <v>35.76377844447974</v>
      </c>
      <c r="G11" s="35">
        <v>11.889282870465394</v>
      </c>
      <c r="H11" s="35">
        <v>0</v>
      </c>
      <c r="I11" s="35">
        <v>0</v>
      </c>
      <c r="J11" s="35">
        <v>0</v>
      </c>
      <c r="K11" s="35">
        <f t="shared" si="0"/>
        <v>62.710336284734538</v>
      </c>
      <c r="L11" s="35">
        <v>0.42155898546010023</v>
      </c>
    </row>
    <row r="12" spans="2:12">
      <c r="B12" s="19">
        <v>8</v>
      </c>
      <c r="C12" s="20" t="s">
        <v>46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47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48</v>
      </c>
      <c r="D14" s="40">
        <v>0.92619293429979999</v>
      </c>
      <c r="E14" s="35">
        <v>0.27635075196649994</v>
      </c>
      <c r="F14" s="35">
        <v>8.2795049896710164</v>
      </c>
      <c r="G14" s="35">
        <v>1.7606013852616011</v>
      </c>
      <c r="H14" s="35">
        <v>0</v>
      </c>
      <c r="I14" s="35">
        <v>9.1700000000000004E-2</v>
      </c>
      <c r="J14" s="35">
        <v>0</v>
      </c>
      <c r="K14" s="35">
        <f t="shared" si="0"/>
        <v>11.334350061198917</v>
      </c>
      <c r="L14" s="35">
        <v>0.39638768126369983</v>
      </c>
    </row>
    <row r="15" spans="2:12">
      <c r="B15" s="19">
        <v>11</v>
      </c>
      <c r="C15" s="21" t="s">
        <v>49</v>
      </c>
      <c r="D15" s="40">
        <v>104.61998558382675</v>
      </c>
      <c r="E15" s="35">
        <v>56.695609054450628</v>
      </c>
      <c r="F15" s="35">
        <v>117.91415035989814</v>
      </c>
      <c r="G15" s="35">
        <v>16.979533401024014</v>
      </c>
      <c r="H15" s="35">
        <v>0</v>
      </c>
      <c r="I15" s="35">
        <v>0.75419999999999998</v>
      </c>
      <c r="J15" s="35">
        <v>0</v>
      </c>
      <c r="K15" s="35">
        <f t="shared" si="0"/>
        <v>296.96347839919957</v>
      </c>
      <c r="L15" s="35">
        <v>1.7509408091455974</v>
      </c>
    </row>
    <row r="16" spans="2:12">
      <c r="B16" s="19">
        <v>12</v>
      </c>
      <c r="C16" s="21" t="s">
        <v>50</v>
      </c>
      <c r="D16" s="40">
        <v>128.02132169676341</v>
      </c>
      <c r="E16" s="35">
        <v>7.6181705160635982</v>
      </c>
      <c r="F16" s="35">
        <v>58.198561084301794</v>
      </c>
      <c r="G16" s="35">
        <v>10.451670640674585</v>
      </c>
      <c r="H16" s="35">
        <v>0</v>
      </c>
      <c r="I16" s="35">
        <v>0.63060000000000005</v>
      </c>
      <c r="J16" s="35">
        <v>0</v>
      </c>
      <c r="K16" s="35">
        <f t="shared" si="0"/>
        <v>204.92032393780337</v>
      </c>
      <c r="L16" s="35">
        <v>0.77858227009250014</v>
      </c>
    </row>
    <row r="17" spans="2:12">
      <c r="B17" s="19">
        <v>13</v>
      </c>
      <c r="C17" s="21" t="s">
        <v>51</v>
      </c>
      <c r="D17" s="40">
        <v>25.257978399566401</v>
      </c>
      <c r="E17" s="35">
        <v>0.46815847286600015</v>
      </c>
      <c r="F17" s="35">
        <v>15.012171882483608</v>
      </c>
      <c r="G17" s="35">
        <v>1.9852637284962993</v>
      </c>
      <c r="H17" s="35">
        <v>0</v>
      </c>
      <c r="I17" s="35">
        <v>3.8400000000000004E-2</v>
      </c>
      <c r="J17" s="35">
        <v>0</v>
      </c>
      <c r="K17" s="35">
        <f t="shared" si="0"/>
        <v>42.761972483412315</v>
      </c>
      <c r="L17" s="35">
        <v>0.28235085396280007</v>
      </c>
    </row>
    <row r="18" spans="2:12">
      <c r="B18" s="19">
        <v>14</v>
      </c>
      <c r="C18" s="21" t="s">
        <v>52</v>
      </c>
      <c r="D18" s="40">
        <v>4.66643E-5</v>
      </c>
      <c r="E18" s="35">
        <v>0.18993880946590003</v>
      </c>
      <c r="F18" s="35">
        <v>10.796752701362806</v>
      </c>
      <c r="G18" s="35">
        <v>1.5494071241630001</v>
      </c>
      <c r="H18" s="35">
        <v>0</v>
      </c>
      <c r="I18" s="35">
        <v>2.8000000000000001E-2</v>
      </c>
      <c r="J18" s="35">
        <v>0</v>
      </c>
      <c r="K18" s="35">
        <f t="shared" si="0"/>
        <v>12.564145299291706</v>
      </c>
      <c r="L18" s="35">
        <v>6.6901451799399977E-2</v>
      </c>
    </row>
    <row r="19" spans="2:12">
      <c r="B19" s="19">
        <v>15</v>
      </c>
      <c r="C19" s="21" t="s">
        <v>53</v>
      </c>
      <c r="D19" s="40">
        <v>30.844757091531992</v>
      </c>
      <c r="E19" s="35">
        <v>0.49642852296459999</v>
      </c>
      <c r="F19" s="35">
        <v>32.75427205311729</v>
      </c>
      <c r="G19" s="35">
        <v>4.9453335591794048</v>
      </c>
      <c r="H19" s="35">
        <v>0</v>
      </c>
      <c r="I19" s="35">
        <v>1.37E-2</v>
      </c>
      <c r="J19" s="35">
        <v>0</v>
      </c>
      <c r="K19" s="35">
        <f t="shared" si="0"/>
        <v>69.054491226793289</v>
      </c>
      <c r="L19" s="35">
        <v>0.37683357789380018</v>
      </c>
    </row>
    <row r="20" spans="2:12">
      <c r="B20" s="19">
        <v>16</v>
      </c>
      <c r="C20" s="21" t="s">
        <v>54</v>
      </c>
      <c r="D20" s="40">
        <v>421.5044764895967</v>
      </c>
      <c r="E20" s="35">
        <v>53.348528516488301</v>
      </c>
      <c r="F20" s="35">
        <v>172.95419969260936</v>
      </c>
      <c r="G20" s="35">
        <v>31.130850015642906</v>
      </c>
      <c r="H20" s="35">
        <v>0</v>
      </c>
      <c r="I20" s="35">
        <v>1.9910999999999999</v>
      </c>
      <c r="J20" s="35">
        <v>0</v>
      </c>
      <c r="K20" s="35">
        <f t="shared" si="0"/>
        <v>680.92915471433719</v>
      </c>
      <c r="L20" s="35">
        <v>1.7864781194450978</v>
      </c>
    </row>
    <row r="21" spans="2:12">
      <c r="B21" s="19">
        <v>17</v>
      </c>
      <c r="C21" s="21" t="s">
        <v>55</v>
      </c>
      <c r="D21" s="40">
        <v>763.91355456132408</v>
      </c>
      <c r="E21" s="35">
        <v>11.212304633297999</v>
      </c>
      <c r="F21" s="35">
        <v>44.557226562478206</v>
      </c>
      <c r="G21" s="35">
        <v>9.2884716274754933</v>
      </c>
      <c r="H21" s="35">
        <v>0</v>
      </c>
      <c r="I21" s="35">
        <v>0.45960000000000001</v>
      </c>
      <c r="J21" s="35">
        <v>0</v>
      </c>
      <c r="K21" s="35">
        <f t="shared" si="0"/>
        <v>829.43115738457584</v>
      </c>
      <c r="L21" s="35">
        <v>0.55647583119100008</v>
      </c>
    </row>
    <row r="22" spans="2:12">
      <c r="B22" s="19">
        <v>18</v>
      </c>
      <c r="C22" s="20" t="s">
        <v>56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57</v>
      </c>
      <c r="D23" s="40">
        <v>12.944699801361901</v>
      </c>
      <c r="E23" s="35">
        <v>37.013074432083975</v>
      </c>
      <c r="F23" s="35">
        <v>96.514881457621229</v>
      </c>
      <c r="G23" s="35">
        <v>22.672389891150935</v>
      </c>
      <c r="H23" s="35">
        <v>0</v>
      </c>
      <c r="I23" s="35">
        <v>1.6875000000000002</v>
      </c>
      <c r="J23" s="35">
        <v>0</v>
      </c>
      <c r="K23" s="35">
        <f t="shared" si="0"/>
        <v>170.83254558221805</v>
      </c>
      <c r="L23" s="35">
        <v>0.90286171385410074</v>
      </c>
    </row>
    <row r="24" spans="2:12">
      <c r="B24" s="19">
        <v>20</v>
      </c>
      <c r="C24" s="21" t="s">
        <v>58</v>
      </c>
      <c r="D24" s="40">
        <v>1391.9307602383365</v>
      </c>
      <c r="E24" s="35">
        <v>256.33747505543903</v>
      </c>
      <c r="F24" s="35">
        <v>984.84383004055064</v>
      </c>
      <c r="G24" s="35">
        <v>107.72031371968347</v>
      </c>
      <c r="H24" s="35">
        <v>0</v>
      </c>
      <c r="I24" s="35">
        <v>42.704030530000004</v>
      </c>
      <c r="J24" s="35">
        <v>0</v>
      </c>
      <c r="K24" s="35">
        <f t="shared" si="0"/>
        <v>2783.5364095840096</v>
      </c>
      <c r="L24" s="35">
        <v>10.374023268694568</v>
      </c>
    </row>
    <row r="25" spans="2:12">
      <c r="B25" s="19">
        <v>21</v>
      </c>
      <c r="C25" s="20" t="s">
        <v>59</v>
      </c>
      <c r="D25" s="40">
        <v>0</v>
      </c>
      <c r="E25" s="35">
        <v>2.4680213332000005E-3</v>
      </c>
      <c r="F25" s="35">
        <v>0.45065452592930022</v>
      </c>
      <c r="G25" s="35">
        <v>9.4707860933000015E-2</v>
      </c>
      <c r="H25" s="35">
        <v>0</v>
      </c>
      <c r="I25" s="35">
        <v>0</v>
      </c>
      <c r="J25" s="35">
        <v>0</v>
      </c>
      <c r="K25" s="35">
        <f t="shared" si="0"/>
        <v>0.54783040819550022</v>
      </c>
      <c r="L25" s="35">
        <v>1.806333E-7</v>
      </c>
    </row>
    <row r="26" spans="2:12">
      <c r="B26" s="19">
        <v>22</v>
      </c>
      <c r="C26" s="21" t="s">
        <v>60</v>
      </c>
      <c r="D26" s="40">
        <v>2.6375741733199998E-2</v>
      </c>
      <c r="E26" s="35">
        <v>8.0990040133200006E-2</v>
      </c>
      <c r="F26" s="35">
        <v>1.1530795526931992</v>
      </c>
      <c r="G26" s="35">
        <v>1.1362229199700001E-2</v>
      </c>
      <c r="H26" s="35">
        <v>0</v>
      </c>
      <c r="I26" s="35">
        <v>0.23250000000000001</v>
      </c>
      <c r="J26" s="35">
        <v>0</v>
      </c>
      <c r="K26" s="35">
        <f t="shared" si="0"/>
        <v>1.5043075637592991</v>
      </c>
      <c r="L26" s="35">
        <v>3.4599377532900003E-2</v>
      </c>
    </row>
    <row r="27" spans="2:12">
      <c r="B27" s="19">
        <v>23</v>
      </c>
      <c r="C27" s="20" t="s">
        <v>61</v>
      </c>
      <c r="D27" s="40">
        <v>0</v>
      </c>
      <c r="E27" s="35">
        <v>1.22948666E-5</v>
      </c>
      <c r="F27" s="35">
        <v>8.8572000000000011E-4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8.9801486660000013E-4</v>
      </c>
      <c r="L27" s="35">
        <v>2.5575573332999998E-3</v>
      </c>
    </row>
    <row r="28" spans="2:12">
      <c r="B28" s="19">
        <v>24</v>
      </c>
      <c r="C28" s="20" t="s">
        <v>62</v>
      </c>
      <c r="D28" s="40">
        <v>5.3464419333000002E-3</v>
      </c>
      <c r="E28" s="35">
        <v>2.0431811000000003E-3</v>
      </c>
      <c r="F28" s="35">
        <v>3.8743783740584017</v>
      </c>
      <c r="G28" s="35">
        <v>0.30913970413309999</v>
      </c>
      <c r="H28" s="35">
        <v>0</v>
      </c>
      <c r="I28" s="35">
        <v>9.8900000000000002E-2</v>
      </c>
      <c r="J28" s="35">
        <v>0</v>
      </c>
      <c r="K28" s="35">
        <f t="shared" si="0"/>
        <v>4.2898077012248024</v>
      </c>
      <c r="L28" s="35">
        <v>1.43669943665E-2</v>
      </c>
    </row>
    <row r="29" spans="2:12">
      <c r="B29" s="19">
        <v>25</v>
      </c>
      <c r="C29" s="21" t="s">
        <v>63</v>
      </c>
      <c r="D29" s="40">
        <v>986.26236575345956</v>
      </c>
      <c r="E29" s="35">
        <v>10.030325411625601</v>
      </c>
      <c r="F29" s="35">
        <v>221.76090876060681</v>
      </c>
      <c r="G29" s="35">
        <v>23.035789134168404</v>
      </c>
      <c r="H29" s="35">
        <v>0</v>
      </c>
      <c r="I29" s="35">
        <v>2.2130000000000001</v>
      </c>
      <c r="J29" s="35">
        <v>0</v>
      </c>
      <c r="K29" s="35">
        <f t="shared" si="0"/>
        <v>1243.3023890598604</v>
      </c>
      <c r="L29" s="35">
        <v>1.5302307208517996</v>
      </c>
    </row>
    <row r="30" spans="2:12">
      <c r="B30" s="19">
        <v>26</v>
      </c>
      <c r="C30" s="21" t="s">
        <v>64</v>
      </c>
      <c r="D30" s="40">
        <v>261.53096188085806</v>
      </c>
      <c r="E30" s="35">
        <v>3.2000907327263999</v>
      </c>
      <c r="F30" s="35">
        <v>37.128818834703367</v>
      </c>
      <c r="G30" s="35">
        <v>13.852022672263619</v>
      </c>
      <c r="H30" s="35">
        <v>0</v>
      </c>
      <c r="I30" s="35">
        <v>0.64529999999999998</v>
      </c>
      <c r="J30" s="35">
        <v>0</v>
      </c>
      <c r="K30" s="35">
        <f t="shared" si="0"/>
        <v>316.35719412055141</v>
      </c>
      <c r="L30" s="35">
        <v>0.55599818959189973</v>
      </c>
    </row>
    <row r="31" spans="2:12">
      <c r="B31" s="19">
        <v>27</v>
      </c>
      <c r="C31" s="21" t="s">
        <v>15</v>
      </c>
      <c r="D31" s="40">
        <v>0.2022980882</v>
      </c>
      <c r="E31" s="35">
        <v>0.30370509383319999</v>
      </c>
      <c r="F31" s="35">
        <v>2.6709777045614018</v>
      </c>
      <c r="G31" s="35">
        <v>0.24387028609940001</v>
      </c>
      <c r="H31" s="35">
        <v>0</v>
      </c>
      <c r="I31" s="35">
        <v>0.78759999999999997</v>
      </c>
      <c r="J31" s="35">
        <v>0</v>
      </c>
      <c r="K31" s="35">
        <f t="shared" si="0"/>
        <v>4.2084511726940015</v>
      </c>
      <c r="L31" s="35">
        <v>5.1009238933000002E-2</v>
      </c>
    </row>
    <row r="32" spans="2:12">
      <c r="B32" s="19">
        <v>28</v>
      </c>
      <c r="C32" s="21" t="s">
        <v>65</v>
      </c>
      <c r="D32" s="40">
        <v>4.53201453664E-2</v>
      </c>
      <c r="E32" s="35">
        <v>1.6788387332999999E-3</v>
      </c>
      <c r="F32" s="35">
        <v>1.982451017860198</v>
      </c>
      <c r="G32" s="35">
        <v>0.39622643899890014</v>
      </c>
      <c r="H32" s="35">
        <v>0</v>
      </c>
      <c r="I32" s="35">
        <v>0</v>
      </c>
      <c r="J32" s="35">
        <v>0</v>
      </c>
      <c r="K32" s="35">
        <f t="shared" si="0"/>
        <v>2.4256764409587981</v>
      </c>
      <c r="L32" s="35">
        <v>2.0863888033000003E-2</v>
      </c>
    </row>
    <row r="33" spans="2:12">
      <c r="B33" s="19">
        <v>29</v>
      </c>
      <c r="C33" s="21" t="s">
        <v>66</v>
      </c>
      <c r="D33" s="40">
        <v>17.693370508165003</v>
      </c>
      <c r="E33" s="35">
        <v>3.9021302452282987</v>
      </c>
      <c r="F33" s="35">
        <v>31.646711314061786</v>
      </c>
      <c r="G33" s="35">
        <v>5.8569611077135049</v>
      </c>
      <c r="H33" s="35">
        <v>0</v>
      </c>
      <c r="I33" s="35">
        <v>0.2034</v>
      </c>
      <c r="J33" s="35">
        <v>0</v>
      </c>
      <c r="K33" s="35">
        <f t="shared" si="0"/>
        <v>59.30257317516859</v>
      </c>
      <c r="L33" s="35">
        <v>0.56906790029400001</v>
      </c>
    </row>
    <row r="34" spans="2:12">
      <c r="B34" s="19">
        <v>30</v>
      </c>
      <c r="C34" s="21" t="s">
        <v>67</v>
      </c>
      <c r="D34" s="40">
        <v>9.7626282984961978</v>
      </c>
      <c r="E34" s="35">
        <v>2.3144520334294003</v>
      </c>
      <c r="F34" s="35">
        <v>65.726792650880498</v>
      </c>
      <c r="G34" s="35">
        <v>8.5128869086931829</v>
      </c>
      <c r="H34" s="35">
        <v>0</v>
      </c>
      <c r="I34" s="35">
        <v>0.88929999999999998</v>
      </c>
      <c r="J34" s="35">
        <v>0</v>
      </c>
      <c r="K34" s="35">
        <f t="shared" si="0"/>
        <v>87.206059891499294</v>
      </c>
      <c r="L34" s="35">
        <v>1.0122980921565992</v>
      </c>
    </row>
    <row r="35" spans="2:12">
      <c r="B35" s="19">
        <v>31</v>
      </c>
      <c r="C35" s="20" t="s">
        <v>68</v>
      </c>
      <c r="D35" s="40">
        <v>0.32861787380000002</v>
      </c>
      <c r="E35" s="35">
        <v>0.30523805856659997</v>
      </c>
      <c r="F35" s="35">
        <v>0.80918004036239932</v>
      </c>
      <c r="G35" s="35">
        <v>0.18554895569909999</v>
      </c>
      <c r="H35" s="35">
        <v>0</v>
      </c>
      <c r="I35" s="35">
        <v>0</v>
      </c>
      <c r="J35" s="35">
        <v>0</v>
      </c>
      <c r="K35" s="35">
        <f t="shared" si="0"/>
        <v>1.6285849284280991</v>
      </c>
      <c r="L35" s="35">
        <v>4.9925538166200004E-2</v>
      </c>
    </row>
    <row r="36" spans="2:12">
      <c r="B36" s="19">
        <v>32</v>
      </c>
      <c r="C36" s="21" t="s">
        <v>69</v>
      </c>
      <c r="D36" s="40">
        <v>170.39567376005968</v>
      </c>
      <c r="E36" s="35">
        <v>19.106375866325816</v>
      </c>
      <c r="F36" s="35">
        <v>94.813122190800229</v>
      </c>
      <c r="G36" s="35">
        <v>16.767261589027207</v>
      </c>
      <c r="H36" s="35">
        <v>0</v>
      </c>
      <c r="I36" s="35">
        <v>1.8206</v>
      </c>
      <c r="J36" s="35">
        <v>0</v>
      </c>
      <c r="K36" s="35">
        <f t="shared" si="0"/>
        <v>302.90303340621296</v>
      </c>
      <c r="L36" s="35">
        <v>1.7860249445951957</v>
      </c>
    </row>
    <row r="37" spans="2:12">
      <c r="B37" s="19">
        <v>33</v>
      </c>
      <c r="C37" s="21" t="s">
        <v>114</v>
      </c>
      <c r="D37" s="40">
        <v>85.782100469453042</v>
      </c>
      <c r="E37" s="35">
        <v>9.3945914135219972</v>
      </c>
      <c r="F37" s="35">
        <v>106.96446798600147</v>
      </c>
      <c r="G37" s="35">
        <v>13.55244789311147</v>
      </c>
      <c r="H37" s="40">
        <v>0</v>
      </c>
      <c r="I37" s="35">
        <v>0.6613</v>
      </c>
      <c r="J37" s="40">
        <v>0</v>
      </c>
      <c r="K37" s="35">
        <f t="shared" si="0"/>
        <v>216.35490776208798</v>
      </c>
      <c r="L37" s="35">
        <v>1.3359028302485982</v>
      </c>
    </row>
    <row r="38" spans="2:12">
      <c r="B38" s="19">
        <v>34</v>
      </c>
      <c r="C38" s="21" t="s">
        <v>70</v>
      </c>
      <c r="D38" s="40">
        <v>0.19830750366660002</v>
      </c>
      <c r="E38" s="35">
        <v>9.7637173099899985E-2</v>
      </c>
      <c r="F38" s="35">
        <v>3.9069564306519067</v>
      </c>
      <c r="G38" s="35">
        <v>2.0926887701307999</v>
      </c>
      <c r="H38" s="35">
        <v>0</v>
      </c>
      <c r="I38" s="35">
        <v>4.2599999999999999E-2</v>
      </c>
      <c r="J38" s="35">
        <v>0</v>
      </c>
      <c r="K38" s="35">
        <f t="shared" si="0"/>
        <v>6.3381898775492065</v>
      </c>
      <c r="L38" s="35">
        <v>1.20995557999E-2</v>
      </c>
    </row>
    <row r="39" spans="2:12">
      <c r="B39" s="19">
        <v>35</v>
      </c>
      <c r="C39" s="21" t="s">
        <v>71</v>
      </c>
      <c r="D39" s="40">
        <v>138.47120354766082</v>
      </c>
      <c r="E39" s="35">
        <v>52.235889906548607</v>
      </c>
      <c r="F39" s="35">
        <v>216.95174121301542</v>
      </c>
      <c r="G39" s="35">
        <v>44.276850547138743</v>
      </c>
      <c r="H39" s="35">
        <v>0</v>
      </c>
      <c r="I39" s="35">
        <v>1.2212999999999998</v>
      </c>
      <c r="J39" s="35">
        <v>0</v>
      </c>
      <c r="K39" s="35">
        <f t="shared" si="0"/>
        <v>453.15698521436354</v>
      </c>
      <c r="L39" s="35">
        <v>1.6219367164073002</v>
      </c>
    </row>
    <row r="40" spans="2:12">
      <c r="B40" s="19">
        <v>36</v>
      </c>
      <c r="C40" s="21" t="s">
        <v>72</v>
      </c>
      <c r="D40" s="40">
        <v>10.602337607566302</v>
      </c>
      <c r="E40" s="35">
        <v>1.7940137200989008</v>
      </c>
      <c r="F40" s="35">
        <v>14.56798544924443</v>
      </c>
      <c r="G40" s="35">
        <v>1.6403722790941999</v>
      </c>
      <c r="H40" s="35">
        <v>0</v>
      </c>
      <c r="I40" s="35">
        <v>0</v>
      </c>
      <c r="J40" s="35">
        <v>0</v>
      </c>
      <c r="K40" s="35">
        <f t="shared" si="0"/>
        <v>28.604709056003834</v>
      </c>
      <c r="L40" s="35">
        <v>0.28788059639649993</v>
      </c>
    </row>
    <row r="41" spans="2:12">
      <c r="B41" s="19">
        <v>37</v>
      </c>
      <c r="C41" s="21" t="s">
        <v>73</v>
      </c>
      <c r="D41" s="40">
        <v>80.874133807672067</v>
      </c>
      <c r="E41" s="35">
        <v>30.523616673818637</v>
      </c>
      <c r="F41" s="35">
        <v>139.35203125926887</v>
      </c>
      <c r="G41" s="35">
        <v>29.728255312878144</v>
      </c>
      <c r="H41" s="35">
        <v>0</v>
      </c>
      <c r="I41" s="35">
        <v>3.4975999999999998</v>
      </c>
      <c r="J41" s="35">
        <v>0</v>
      </c>
      <c r="K41" s="35">
        <f t="shared" si="0"/>
        <v>283.97563705363768</v>
      </c>
      <c r="L41" s="35">
        <v>2.9568920332373998</v>
      </c>
    </row>
    <row r="42" spans="2:12" ht="15">
      <c r="B42" s="22" t="s">
        <v>11</v>
      </c>
      <c r="C42" s="4"/>
      <c r="D42" s="46">
        <f t="shared" ref="D42:L42" si="1">SUM(D5:D41)</f>
        <v>4786.323300430392</v>
      </c>
      <c r="E42" s="35">
        <f>SUM(E5:E41)</f>
        <v>576.02539167709381</v>
      </c>
      <c r="F42" s="35">
        <f t="shared" si="1"/>
        <v>2620.07416643119</v>
      </c>
      <c r="G42" s="35">
        <f>SUM(G5:G41)</f>
        <v>400.80084145649215</v>
      </c>
      <c r="H42" s="45">
        <f t="shared" si="1"/>
        <v>0</v>
      </c>
      <c r="I42" s="45">
        <f t="shared" si="1"/>
        <v>62.071330529999997</v>
      </c>
      <c r="J42" s="45">
        <f t="shared" si="1"/>
        <v>0</v>
      </c>
      <c r="K42" s="45">
        <f t="shared" si="1"/>
        <v>8445.2950305251688</v>
      </c>
      <c r="L42" s="35">
        <f t="shared" si="1"/>
        <v>31.20004955155536</v>
      </c>
    </row>
    <row r="43" spans="2:12">
      <c r="B43" t="s">
        <v>89</v>
      </c>
    </row>
    <row r="45" spans="2:12" s="52" customFormat="1"/>
    <row r="46" spans="2:12" s="52" customFormat="1"/>
    <row r="47" spans="2:12" s="52" customFormat="1"/>
    <row r="48" spans="2:12">
      <c r="I48" s="52"/>
    </row>
    <row r="49" spans="9:9">
      <c r="I49" s="52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imf0357</cp:lastModifiedBy>
  <cp:lastPrinted>2014-03-24T10:58:12Z</cp:lastPrinted>
  <dcterms:created xsi:type="dcterms:W3CDTF">2014-01-06T04:43:23Z</dcterms:created>
  <dcterms:modified xsi:type="dcterms:W3CDTF">2018-12-07T11:48:18Z</dcterms:modified>
</cp:coreProperties>
</file>